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Xuan Beo\NQ 13_CSKKTN\TH Dang Ky Thoat Ngheo\Tong 2019 den 31_8_2019\Danh sach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2" i="1" l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T294" i="1"/>
  <c r="S294" i="1"/>
  <c r="R294" i="1"/>
  <c r="R258" i="1" s="1"/>
  <c r="Q294" i="1"/>
  <c r="Q258" i="1" s="1"/>
  <c r="P294" i="1"/>
  <c r="O294" i="1"/>
  <c r="N294" i="1"/>
  <c r="N258" i="1" s="1"/>
  <c r="M294" i="1"/>
  <c r="M258" i="1" s="1"/>
  <c r="L294" i="1"/>
  <c r="K294" i="1"/>
  <c r="J294" i="1"/>
  <c r="I294" i="1"/>
  <c r="I258" i="1" s="1"/>
  <c r="H294" i="1"/>
  <c r="G294" i="1"/>
  <c r="F294" i="1"/>
  <c r="F258" i="1" s="1"/>
  <c r="E294" i="1"/>
  <c r="E258" i="1" s="1"/>
  <c r="G293" i="1"/>
  <c r="J291" i="1"/>
  <c r="G291" i="1"/>
  <c r="G282" i="1" s="1"/>
  <c r="G258" i="1" s="1"/>
  <c r="J290" i="1"/>
  <c r="J282" i="1" s="1"/>
  <c r="J258" i="1" s="1"/>
  <c r="G290" i="1"/>
  <c r="G289" i="1"/>
  <c r="T282" i="1"/>
  <c r="S282" i="1"/>
  <c r="R282" i="1"/>
  <c r="Q282" i="1"/>
  <c r="P282" i="1"/>
  <c r="O282" i="1"/>
  <c r="N282" i="1"/>
  <c r="M282" i="1"/>
  <c r="L282" i="1"/>
  <c r="K282" i="1"/>
  <c r="I282" i="1"/>
  <c r="H282" i="1"/>
  <c r="F282" i="1"/>
  <c r="E282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T258" i="1"/>
  <c r="S258" i="1"/>
  <c r="P258" i="1"/>
  <c r="O258" i="1"/>
  <c r="L258" i="1"/>
  <c r="K258" i="1"/>
  <c r="H258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T94" i="1"/>
  <c r="T52" i="1" s="1"/>
  <c r="S94" i="1"/>
  <c r="R94" i="1"/>
  <c r="Q94" i="1"/>
  <c r="P94" i="1"/>
  <c r="P52" i="1" s="1"/>
  <c r="O94" i="1"/>
  <c r="N94" i="1"/>
  <c r="M94" i="1"/>
  <c r="L94" i="1"/>
  <c r="L52" i="1" s="1"/>
  <c r="K94" i="1"/>
  <c r="J94" i="1"/>
  <c r="I94" i="1"/>
  <c r="H94" i="1"/>
  <c r="H52" i="1" s="1"/>
  <c r="G94" i="1"/>
  <c r="F94" i="1"/>
  <c r="E94" i="1"/>
  <c r="G90" i="1"/>
  <c r="G87" i="1" s="1"/>
  <c r="G52" i="1" s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F87" i="1"/>
  <c r="E87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S52" i="1"/>
  <c r="R52" i="1"/>
  <c r="Q52" i="1"/>
  <c r="O52" i="1"/>
  <c r="N52" i="1"/>
  <c r="M52" i="1"/>
  <c r="K52" i="1"/>
  <c r="J52" i="1"/>
  <c r="I52" i="1"/>
  <c r="F52" i="1"/>
  <c r="E52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T9" i="1"/>
  <c r="T302" i="1" s="1"/>
  <c r="S9" i="1"/>
  <c r="S302" i="1" s="1"/>
  <c r="R9" i="1"/>
  <c r="Q9" i="1"/>
  <c r="Q302" i="1" s="1"/>
  <c r="P9" i="1"/>
  <c r="P302" i="1" s="1"/>
  <c r="O9" i="1"/>
  <c r="O302" i="1" s="1"/>
  <c r="N9" i="1"/>
  <c r="M9" i="1"/>
  <c r="M302" i="1" s="1"/>
  <c r="L9" i="1"/>
  <c r="L302" i="1" s="1"/>
  <c r="K9" i="1"/>
  <c r="K302" i="1" s="1"/>
  <c r="J9" i="1"/>
  <c r="J302" i="1" s="1"/>
  <c r="I9" i="1"/>
  <c r="I302" i="1" s="1"/>
  <c r="H9" i="1"/>
  <c r="H302" i="1" s="1"/>
  <c r="G9" i="1"/>
  <c r="F9" i="1"/>
  <c r="E9" i="1"/>
  <c r="E302" i="1" s="1"/>
  <c r="F302" i="1" l="1"/>
  <c r="N302" i="1"/>
  <c r="R302" i="1"/>
  <c r="G302" i="1"/>
</calcChain>
</file>

<file path=xl/sharedStrings.xml><?xml version="1.0" encoding="utf-8"?>
<sst xmlns="http://schemas.openxmlformats.org/spreadsheetml/2006/main" count="810" uniqueCount="432">
  <si>
    <t>Phụ lục số 03</t>
  </si>
  <si>
    <t>TỔNG HỢP DANH SÁCH HỘ NGHÈO ĐĂNG KÝ THOÁT NGHÈO BỀN VỮNG NĂM 2019 (3 ĐỢT)</t>
  </si>
  <si>
    <t>(Kèm theo Công văn số:           /UBND-VX ngày   /8/2019 của UBND huyện Tây Giang)</t>
  </si>
  <si>
    <t xml:space="preserve">STT </t>
  </si>
  <si>
    <t>Họ và tên hộ nghèo đăng ký thoát nghèo bền vững</t>
  </si>
  <si>
    <t>Năm sinh</t>
  </si>
  <si>
    <t>Địa chỉ</t>
  </si>
  <si>
    <t>Số nhân khẩu của hộ nghèo đăng ký thoát nghèo bền vững</t>
  </si>
  <si>
    <t>Tình trạng vay vốn tại Ngân hàng Chính sách xã hội (vay theo diện hộ nghèo)</t>
  </si>
  <si>
    <t>Tình trạng đi học</t>
  </si>
  <si>
    <t>Nam</t>
  </si>
  <si>
    <t>Nữ</t>
  </si>
  <si>
    <t>Tổng số</t>
  </si>
  <si>
    <t>Trong đó:</t>
  </si>
  <si>
    <t>Đã vay vốn</t>
  </si>
  <si>
    <t>Nhu cầu vay mới (tr.đồng)</t>
  </si>
  <si>
    <t>Mẫu giáo (3-5 tuổi)</t>
  </si>
  <si>
    <t xml:space="preserve">Tiểu học (Lớp 1-5) </t>
  </si>
  <si>
    <t>Trung học cơ sở (Lớp 6-9)</t>
  </si>
  <si>
    <t xml:space="preserve">Trung học phổ thông (Lớp 10-12) </t>
  </si>
  <si>
    <t xml:space="preserve">Trung cấp </t>
  </si>
  <si>
    <t xml:space="preserve">Cao đẳng </t>
  </si>
  <si>
    <t xml:space="preserve">Đại học </t>
  </si>
  <si>
    <t>Đã có thẻ BHYT</t>
  </si>
  <si>
    <t>Chưa có thẻ BHYT</t>
  </si>
  <si>
    <t>Tổng số tiền đã vay (tr.đồng)</t>
  </si>
  <si>
    <t>Số tiền hiện còn nợ (tr.đồng)</t>
  </si>
  <si>
    <t>Nhu cầu vay thêm (tr.đồng)</t>
  </si>
  <si>
    <t>5=6+7</t>
  </si>
  <si>
    <t>I</t>
  </si>
  <si>
    <t>Xã Dang</t>
  </si>
  <si>
    <t>Thôn Tưr</t>
  </si>
  <si>
    <t>Alăng Uy</t>
  </si>
  <si>
    <t xml:space="preserve"> Tưr</t>
  </si>
  <si>
    <t>Dang</t>
  </si>
  <si>
    <t>Alăng Bhùm</t>
  </si>
  <si>
    <t>Alăng Dom</t>
  </si>
  <si>
    <t>Thôn K'xêêng</t>
  </si>
  <si>
    <t>Hốih Kooi</t>
  </si>
  <si>
    <t xml:space="preserve"> K'xêêng</t>
  </si>
  <si>
    <t>Hốih Tre (Atre)</t>
  </si>
  <si>
    <t>Thôn Z'lao</t>
  </si>
  <si>
    <t>Bríu Xia</t>
  </si>
  <si>
    <t xml:space="preserve"> Z'lao</t>
  </si>
  <si>
    <t>Bling Ahôi</t>
  </si>
  <si>
    <t>Bríu Nào</t>
  </si>
  <si>
    <t>Thôn Alua</t>
  </si>
  <si>
    <t>Rađêl Linh</t>
  </si>
  <si>
    <t xml:space="preserve"> Alua</t>
  </si>
  <si>
    <t>Hốih Long</t>
  </si>
  <si>
    <t>Thôn Axur (K'la)</t>
  </si>
  <si>
    <t>Bnướch Đhơơm</t>
  </si>
  <si>
    <t>Axur (K'la)</t>
  </si>
  <si>
    <t>Arất Alu</t>
  </si>
  <si>
    <t>Clâu Mêêl</t>
  </si>
  <si>
    <t>Thôn Axur (K'tiếc)</t>
  </si>
  <si>
    <t>Rađêl  Bliêng</t>
  </si>
  <si>
    <t>Axur (K'tiếc)</t>
  </si>
  <si>
    <t>Blúp Liên</t>
  </si>
  <si>
    <t>Bnướch Đhâu</t>
  </si>
  <si>
    <t>Thôn Ađâu</t>
  </si>
  <si>
    <t>Alăng Phinh</t>
  </si>
  <si>
    <t xml:space="preserve"> Ađâu</t>
  </si>
  <si>
    <t>Thôn Arui</t>
  </si>
  <si>
    <t>Abing Cloong</t>
  </si>
  <si>
    <t xml:space="preserve"> Arui</t>
  </si>
  <si>
    <t>Bnướch Búh</t>
  </si>
  <si>
    <t>Abing Mưng</t>
  </si>
  <si>
    <t>Bnướch Bi</t>
  </si>
  <si>
    <t>Bnướch Ước</t>
  </si>
  <si>
    <t>Arâl Ưng</t>
  </si>
  <si>
    <t>Abing Bút</t>
  </si>
  <si>
    <t>Alăng Blong</t>
  </si>
  <si>
    <t>Alăng Dương</t>
  </si>
  <si>
    <t>Alăng Bon</t>
  </si>
  <si>
    <t>Abing Hồng</t>
  </si>
  <si>
    <t>Alăng Phênh</t>
  </si>
  <si>
    <t>Alăng Mai</t>
  </si>
  <si>
    <t>Alăng Inh</t>
  </si>
  <si>
    <t>Alăng Hiếu</t>
  </si>
  <si>
    <t>Abing Bhươu</t>
  </si>
  <si>
    <t>Alăng phê</t>
  </si>
  <si>
    <t>II</t>
  </si>
  <si>
    <t>Xã Avương</t>
  </si>
  <si>
    <t>Thôn T'ghêy</t>
  </si>
  <si>
    <t>Arâl Hơơ</t>
  </si>
  <si>
    <t xml:space="preserve"> T'ghê</t>
  </si>
  <si>
    <t>Avương</t>
  </si>
  <si>
    <t>Arâl Pứ</t>
  </si>
  <si>
    <t>Arâl Mom</t>
  </si>
  <si>
    <t>Bhling Quỳnh</t>
  </si>
  <si>
    <t>Bling Níu</t>
  </si>
  <si>
    <t>Thôn L'gôm(T'ghêy)</t>
  </si>
  <si>
    <t>Briu Cườu</t>
  </si>
  <si>
    <t>L'gôm(T'ghêy)</t>
  </si>
  <si>
    <t>Arâl Gân</t>
  </si>
  <si>
    <t>Arâl Tối</t>
  </si>
  <si>
    <t>Bríu Bứp</t>
  </si>
  <si>
    <t>Thôn Apát</t>
  </si>
  <si>
    <t>Bhling vui</t>
  </si>
  <si>
    <t xml:space="preserve"> Apát</t>
  </si>
  <si>
    <t>Bhling Avưi</t>
  </si>
  <si>
    <t>Thôn Ga'lâu (Bhlố I)</t>
  </si>
  <si>
    <t>Alăng Glúa</t>
  </si>
  <si>
    <t>Ga'lâu (Bhlố I)</t>
  </si>
  <si>
    <t>Alăng Nết</t>
  </si>
  <si>
    <t>Alăng Bươi</t>
  </si>
  <si>
    <t>A lăng Lúy</t>
  </si>
  <si>
    <t>Bhnứơch thị Ngát</t>
  </si>
  <si>
    <t>Thôn Bhlố (Bhlố II)</t>
  </si>
  <si>
    <t>Alăng Giặc</t>
  </si>
  <si>
    <t>Bhlố (Bhlố II)</t>
  </si>
  <si>
    <t>Alăng Thị Nhai</t>
  </si>
  <si>
    <t>Bríu Ngon</t>
  </si>
  <si>
    <t>A lăng Khúch</t>
  </si>
  <si>
    <t>Thôn Aréc</t>
  </si>
  <si>
    <t>Alăng Đhonh</t>
  </si>
  <si>
    <t xml:space="preserve"> Aréc</t>
  </si>
  <si>
    <t>Ating Mrưn</t>
  </si>
  <si>
    <t>Alăng Nhíc</t>
  </si>
  <si>
    <t>Alăng Sinh</t>
  </si>
  <si>
    <t>Ating Hải</t>
  </si>
  <si>
    <t>Arâl Ton</t>
  </si>
  <si>
    <t>Ating Kêu</t>
  </si>
  <si>
    <t>Ating Nhưng</t>
  </si>
  <si>
    <t>Thôn Xa'ơi (Xà'ơi I)</t>
  </si>
  <si>
    <t>Arâl Tân</t>
  </si>
  <si>
    <t>Xa'ơi (Xà'ơi I)</t>
  </si>
  <si>
    <t>Tarương Thị Mel</t>
  </si>
  <si>
    <t>Alăng Đạo</t>
  </si>
  <si>
    <t>Arâl Coóc</t>
  </si>
  <si>
    <t>Phạm Thị Ngô</t>
  </si>
  <si>
    <t>Bhling Poo</t>
  </si>
  <si>
    <t>Thôn Cr'toonh (Xà'ơi II)</t>
  </si>
  <si>
    <t>Arâl Nhíp</t>
  </si>
  <si>
    <t>Cr'toonh (Xà'ơi II)</t>
  </si>
  <si>
    <t xml:space="preserve"> Arâl Nhới</t>
  </si>
  <si>
    <t>Thôn Cr'toonh (Xà'ơi III)</t>
  </si>
  <si>
    <t>Bhnướch Dượt</t>
  </si>
  <si>
    <t>Cr'toonh (Xà'ơi III)</t>
  </si>
  <si>
    <t>Arâl Anhức</t>
  </si>
  <si>
    <t>III</t>
  </si>
  <si>
    <t>Xã Anông</t>
  </si>
  <si>
    <t>Thôn Acấp</t>
  </si>
  <si>
    <t>Arâl Ngăm</t>
  </si>
  <si>
    <t xml:space="preserve"> Acấp</t>
  </si>
  <si>
    <t>Anông</t>
  </si>
  <si>
    <t>Arâl Nhưi</t>
  </si>
  <si>
    <t>Thôn Zrượt (thuộc xã Atiêng trước đây)</t>
  </si>
  <si>
    <t>Bhnướch Thắng</t>
  </si>
  <si>
    <t xml:space="preserve"> Zrượt</t>
  </si>
  <si>
    <t>Pơloong Lắp</t>
  </si>
  <si>
    <t>Bhnướch Bươi</t>
  </si>
  <si>
    <t>Pơloong Prứi</t>
  </si>
  <si>
    <t>Alăng Hoàng</t>
  </si>
  <si>
    <t>Pơloong Nái</t>
  </si>
  <si>
    <t>IV</t>
  </si>
  <si>
    <t>Xã Atiêng</t>
  </si>
  <si>
    <t>Thôn Ahu</t>
  </si>
  <si>
    <t>Bhling Râng</t>
  </si>
  <si>
    <t xml:space="preserve"> Ahu</t>
  </si>
  <si>
    <t>Atiêng</t>
  </si>
  <si>
    <t>Zơrâm Bắc</t>
  </si>
  <si>
    <t>Tống Văn Hùng</t>
  </si>
  <si>
    <t>Hồ Văn Viên</t>
  </si>
  <si>
    <t>Thôn Ra'bhượp</t>
  </si>
  <si>
    <t>Pơ loong AĐhang</t>
  </si>
  <si>
    <t xml:space="preserve"> R'bhướp</t>
  </si>
  <si>
    <t>A lăng Tâm</t>
  </si>
  <si>
    <t>Blúp Nhơng</t>
  </si>
  <si>
    <t>Bríu Bảy</t>
  </si>
  <si>
    <t>Ta rương Non</t>
  </si>
  <si>
    <t>Alăng Đìn</t>
  </si>
  <si>
    <t>Alăng Đía</t>
  </si>
  <si>
    <t>Blúp Nè</t>
  </si>
  <si>
    <t>Blúp Áp</t>
  </si>
  <si>
    <t>Thôn Achiing</t>
  </si>
  <si>
    <t>Pơloong Ngắp</t>
  </si>
  <si>
    <t xml:space="preserve"> Achiing</t>
  </si>
  <si>
    <t>Agiêng Thị Nôi</t>
  </si>
  <si>
    <t>Thôn Agrồng</t>
  </si>
  <si>
    <t>Ríah Trưa</t>
  </si>
  <si>
    <t xml:space="preserve"> Agrồng</t>
  </si>
  <si>
    <t>Thôn Ta Vang</t>
  </si>
  <si>
    <t>Pơloong Nhoom</t>
  </si>
  <si>
    <t xml:space="preserve"> Tàvàng</t>
  </si>
  <si>
    <t>Pơloong Phang</t>
  </si>
  <si>
    <t>Abing A tăm</t>
  </si>
  <si>
    <t>Alăng Thị Nhót</t>
  </si>
  <si>
    <t>Alăng Giơn</t>
  </si>
  <si>
    <t>V</t>
  </si>
  <si>
    <t>Xã Lăng</t>
  </si>
  <si>
    <t>Thôn Pơr'ning</t>
  </si>
  <si>
    <t>Arâl Ngợi</t>
  </si>
  <si>
    <t xml:space="preserve"> Pơr'ning</t>
  </si>
  <si>
    <t xml:space="preserve"> Lăng</t>
  </si>
  <si>
    <t>Thôn Nal (Bha'lừa)</t>
  </si>
  <si>
    <t>Bhling Môn</t>
  </si>
  <si>
    <t xml:space="preserve"> Bhalừa</t>
  </si>
  <si>
    <t>Bhling Côông</t>
  </si>
  <si>
    <t>Thôn Arớh</t>
  </si>
  <si>
    <t>Pơloong Hội</t>
  </si>
  <si>
    <t xml:space="preserve"> Arớh</t>
  </si>
  <si>
    <t>Cơlâu Trân</t>
  </si>
  <si>
    <t>Thôn Nal</t>
  </si>
  <si>
    <t>A lăng Báo</t>
  </si>
  <si>
    <t xml:space="preserve"> Nal</t>
  </si>
  <si>
    <t>VI</t>
  </si>
  <si>
    <t>Xã Bhalêê</t>
  </si>
  <si>
    <t>Thôn Azứt (Aruung)</t>
  </si>
  <si>
    <t>Ngô Văn Cường</t>
  </si>
  <si>
    <t xml:space="preserve"> Arung</t>
  </si>
  <si>
    <t xml:space="preserve"> Bhalêê</t>
  </si>
  <si>
    <t>Bling Mói</t>
  </si>
  <si>
    <t>Pơloong Truông</t>
  </si>
  <si>
    <t>Thôn Atêếp (Atép I)</t>
  </si>
  <si>
    <t>Rapát Gunh</t>
  </si>
  <si>
    <t xml:space="preserve"> Atép 1</t>
  </si>
  <si>
    <t>Alăng Mứu</t>
  </si>
  <si>
    <t>Arân Hùng</t>
  </si>
  <si>
    <t>14/8/1991</t>
  </si>
  <si>
    <t>Bríu Alen</t>
  </si>
  <si>
    <t>Thôn Đang (Atép II)</t>
  </si>
  <si>
    <t>Tarương Vu</t>
  </si>
  <si>
    <t xml:space="preserve"> Atép 2</t>
  </si>
  <si>
    <t>Tarương Dớch</t>
  </si>
  <si>
    <t>Thôn Adzốc (Agiốc)</t>
  </si>
  <si>
    <t>Alăng Niêm</t>
  </si>
  <si>
    <t xml:space="preserve"> Agiốc</t>
  </si>
  <si>
    <t>Bling Trơn</t>
  </si>
  <si>
    <t>Thôn Adzốc (Auung)</t>
  </si>
  <si>
    <t>Avô Mưng</t>
  </si>
  <si>
    <t xml:space="preserve"> Auung</t>
  </si>
  <si>
    <t>Avô ATới</t>
  </si>
  <si>
    <t>Nguyễn Văn Mạnh</t>
  </si>
  <si>
    <t>Aviết Mú</t>
  </si>
  <si>
    <t>Thôn R'cung</t>
  </si>
  <si>
    <t>Alăng Nhớ</t>
  </si>
  <si>
    <t>R'cung</t>
  </si>
  <si>
    <t>Alăng Biên</t>
  </si>
  <si>
    <t>19/07/1995</t>
  </si>
  <si>
    <t>Alăng Thi</t>
  </si>
  <si>
    <t>Alăng Chức</t>
  </si>
  <si>
    <t>Alăng Như</t>
  </si>
  <si>
    <t>20/11/1995</t>
  </si>
  <si>
    <t>Thôn Ta Lang</t>
  </si>
  <si>
    <t>Alăng Nha</t>
  </si>
  <si>
    <t>Ta Lang</t>
  </si>
  <si>
    <t>Alăng Thọ</t>
  </si>
  <si>
    <t>15/5/1995</t>
  </si>
  <si>
    <t>VII</t>
  </si>
  <si>
    <t>Xã Tr'hy</t>
  </si>
  <si>
    <t>Thôn Voong</t>
  </si>
  <si>
    <t>Cơlâu Bhơớih</t>
  </si>
  <si>
    <t xml:space="preserve"> Voòng</t>
  </si>
  <si>
    <t xml:space="preserve"> Tr'hy</t>
  </si>
  <si>
    <t>Zơrâm Thị Prum</t>
  </si>
  <si>
    <t>Cơlâu Ngứu</t>
  </si>
  <si>
    <t>Thôn Abaanh I (Abanh I)</t>
  </si>
  <si>
    <t>Pơloong Chon</t>
  </si>
  <si>
    <t xml:space="preserve"> Abanh I</t>
  </si>
  <si>
    <t>Pơloong Chới</t>
  </si>
  <si>
    <t>Pơloong Mai</t>
  </si>
  <si>
    <t>Coor Kiu</t>
  </si>
  <si>
    <t>Tangôn Đời</t>
  </si>
  <si>
    <t>Coor Kiên</t>
  </si>
  <si>
    <t>Thôn Abaanh II (Abanh II)</t>
  </si>
  <si>
    <t>Zơrâm Nhoong</t>
  </si>
  <si>
    <t xml:space="preserve"> Abanh II</t>
  </si>
  <si>
    <t>Thôn Dâm I (Dầm I)</t>
  </si>
  <si>
    <t>Alăng Phong</t>
  </si>
  <si>
    <t xml:space="preserve"> Dầm I</t>
  </si>
  <si>
    <t>Alăng Du</t>
  </si>
  <si>
    <t>Pơloong Ươm</t>
  </si>
  <si>
    <t>Zơrâm Neng</t>
  </si>
  <si>
    <t>Pơloong Úc</t>
  </si>
  <si>
    <t>Pơloong Năm</t>
  </si>
  <si>
    <t>Thôn Ariêu</t>
  </si>
  <si>
    <t>Cơlâu Nhân</t>
  </si>
  <si>
    <t xml:space="preserve"> Ariêu</t>
  </si>
  <si>
    <t>VIII</t>
  </si>
  <si>
    <t>Xã Gari</t>
  </si>
  <si>
    <t>Thôn Da'ding</t>
  </si>
  <si>
    <t>Pơloong Ngôi</t>
  </si>
  <si>
    <t>7/8/1988</t>
  </si>
  <si>
    <t>Da'ding</t>
  </si>
  <si>
    <t xml:space="preserve"> Gari</t>
  </si>
  <si>
    <t>Pơloong Alôi</t>
  </si>
  <si>
    <t>1/1/1982</t>
  </si>
  <si>
    <t>Pơloong Thị Nhớt</t>
  </si>
  <si>
    <t>1/1/1985</t>
  </si>
  <si>
    <t>Bríu Tào</t>
  </si>
  <si>
    <t>14/7/1992</t>
  </si>
  <si>
    <t>Zơrâm Nhích</t>
  </si>
  <si>
    <t>03/02/1994</t>
  </si>
  <si>
    <t>Zơrâm Nhiều</t>
  </si>
  <si>
    <t>30/08/1989</t>
  </si>
  <si>
    <t>Hốih Mêm</t>
  </si>
  <si>
    <t>1/1/1990</t>
  </si>
  <si>
    <t>Zơrâm Nhươi</t>
  </si>
  <si>
    <t>Gari</t>
  </si>
  <si>
    <t>Thôn Pứt</t>
  </si>
  <si>
    <t>Coor Nhân</t>
  </si>
  <si>
    <t>15/10/1997</t>
  </si>
  <si>
    <t xml:space="preserve"> Pứt</t>
  </si>
  <si>
    <t>Alăng Triêng</t>
  </si>
  <si>
    <t>14/8/1956</t>
  </si>
  <si>
    <t>Pơloong Han</t>
  </si>
  <si>
    <t>23/4/1989</t>
  </si>
  <si>
    <t>Bhríu Nhêêm</t>
  </si>
  <si>
    <t>1/1/1986</t>
  </si>
  <si>
    <t>Pơloong Hơi</t>
  </si>
  <si>
    <t>1/1/1984</t>
  </si>
  <si>
    <t>Thôn Pứt (Apool)</t>
  </si>
  <si>
    <t>Zơrâm Đam</t>
  </si>
  <si>
    <t xml:space="preserve"> Apool</t>
  </si>
  <si>
    <t>Zơrâm Nhấy</t>
  </si>
  <si>
    <t>28/9/1989</t>
  </si>
  <si>
    <t>Alăng Đhruốt</t>
  </si>
  <si>
    <t>20/5/1978</t>
  </si>
  <si>
    <t>Tangôn Thị Adô</t>
  </si>
  <si>
    <t>1/1/1947</t>
  </si>
  <si>
    <t>Zơrâm Nhiếp</t>
  </si>
  <si>
    <t>Riáh Thị Nhơơr</t>
  </si>
  <si>
    <t>25/05/1990</t>
  </si>
  <si>
    <t>Pơloong Đếch</t>
  </si>
  <si>
    <t>24/7/1970</t>
  </si>
  <si>
    <t>Thôn Arooi</t>
  </si>
  <si>
    <t>Zơrâm Đều</t>
  </si>
  <si>
    <t>1/1/1992</t>
  </si>
  <si>
    <t xml:space="preserve"> Arooi</t>
  </si>
  <si>
    <t>Alăng Nhêên</t>
  </si>
  <si>
    <t>1/12/1985</t>
  </si>
  <si>
    <t>Bríu Mê</t>
  </si>
  <si>
    <t>1/5/1988</t>
  </si>
  <si>
    <t>Zơrâm Nhê</t>
  </si>
  <si>
    <t>Pơloong Mô</t>
  </si>
  <si>
    <t>1/7/1985</t>
  </si>
  <si>
    <t>Zơrâm Nhếu</t>
  </si>
  <si>
    <t>22/12/1991</t>
  </si>
  <si>
    <t>Zơrâm Nhoóh (Nhỏ)</t>
  </si>
  <si>
    <t>15/4/1984</t>
  </si>
  <si>
    <t>Alăng Bơn</t>
  </si>
  <si>
    <t>1/1/1948</t>
  </si>
  <si>
    <t>Arooi</t>
  </si>
  <si>
    <t>Zơrâm Chêên</t>
  </si>
  <si>
    <t>Thôn Ating</t>
  </si>
  <si>
    <t>Pơloong Côi</t>
  </si>
  <si>
    <t>Ating</t>
  </si>
  <si>
    <t>Rếêh Nhau( Riáh Bằng)</t>
  </si>
  <si>
    <t>1950</t>
  </si>
  <si>
    <t>Thôn Glao</t>
  </si>
  <si>
    <t>Ađíh Thị Mới</t>
  </si>
  <si>
    <t>Glao</t>
  </si>
  <si>
    <t>IX</t>
  </si>
  <si>
    <t>Xã Axan</t>
  </si>
  <si>
    <t>Thôn Agriih (Agriíh)</t>
  </si>
  <si>
    <t>Pơloong Atương</t>
  </si>
  <si>
    <t>Agríh</t>
  </si>
  <si>
    <t>Axan</t>
  </si>
  <si>
    <t>Thôn Ga'nil (Ganil)</t>
  </si>
  <si>
    <t>Pơloong Thị Chim</t>
  </si>
  <si>
    <t>Ganil</t>
  </si>
  <si>
    <t>Hồ Văn Cao</t>
  </si>
  <si>
    <t>Pơloong Nhí</t>
  </si>
  <si>
    <t>Thôn Ki'nonh (K'noonh I)</t>
  </si>
  <si>
    <t>Hốih Tiến</t>
  </si>
  <si>
    <t>K'noonh 1</t>
  </si>
  <si>
    <t>Hốih Nhía</t>
  </si>
  <si>
    <t>K'noonh 2</t>
  </si>
  <si>
    <t>Thôn Ki'nonh (K'noonh II)</t>
  </si>
  <si>
    <t>Pơloong Nhen</t>
  </si>
  <si>
    <t>Thôn T'râm (K'noonh III)</t>
  </si>
  <si>
    <t>A lăng Nhuông</t>
  </si>
  <si>
    <t>K'noonh 3</t>
  </si>
  <si>
    <t>Blúp Đơn</t>
  </si>
  <si>
    <t>Alăng Xiêng</t>
  </si>
  <si>
    <t>X</t>
  </si>
  <si>
    <t>Xã Ch'ơm</t>
  </si>
  <si>
    <t>Thôn Atu I</t>
  </si>
  <si>
    <t>Br íu Thị Chróc</t>
  </si>
  <si>
    <t>Atu 1</t>
  </si>
  <si>
    <t>Ch' ơm</t>
  </si>
  <si>
    <t>Br iu Chrim</t>
  </si>
  <si>
    <t>Hốih Thị Rúng</t>
  </si>
  <si>
    <t>Tang ôn Ới</t>
  </si>
  <si>
    <t>Thôn Atu II</t>
  </si>
  <si>
    <t>Tang ôn Iếp</t>
  </si>
  <si>
    <t>Atu 2</t>
  </si>
  <si>
    <t>Tangôn Êng</t>
  </si>
  <si>
    <t>Tangôn Adúng(Adơng)</t>
  </si>
  <si>
    <t>Tangôn Điênh</t>
  </si>
  <si>
    <t>Thôn Cha'nốc</t>
  </si>
  <si>
    <t>Alăng Nao</t>
  </si>
  <si>
    <t>Cha'nốc</t>
  </si>
  <si>
    <t>Alăng Prơớnh</t>
  </si>
  <si>
    <t>Al ăng Ing</t>
  </si>
  <si>
    <t>Pơloong Ứp</t>
  </si>
  <si>
    <t>Thôn Cha'lăng (Zrướt)</t>
  </si>
  <si>
    <t>Bling Tuấn</t>
  </si>
  <si>
    <t>Cha'lăng (Zrướt)</t>
  </si>
  <si>
    <t>Pơloong Nhin</t>
  </si>
  <si>
    <t>Bling Nhia</t>
  </si>
  <si>
    <t>Pơloong  Nớc</t>
  </si>
  <si>
    <t>Thôn Cha'lăng (Réh)</t>
  </si>
  <si>
    <t>Pơloong Kagiơơl</t>
  </si>
  <si>
    <t>Cha'lăng (Réh)</t>
  </si>
  <si>
    <t>Pơ loong Núp</t>
  </si>
  <si>
    <t>Thôn H'juh (H'júh)</t>
  </si>
  <si>
    <t>Brao Nhâu</t>
  </si>
  <si>
    <t>H'juh (H'júh)</t>
  </si>
  <si>
    <t>Briu Nóop</t>
  </si>
  <si>
    <t>Bríu Hép</t>
  </si>
  <si>
    <t>Alăng Rối</t>
  </si>
  <si>
    <t>Bhriu Thị Nhoom</t>
  </si>
  <si>
    <t>Bríu Bhới</t>
  </si>
  <si>
    <t>Tangôn Thư</t>
  </si>
  <si>
    <t>Bríu Bhói</t>
  </si>
  <si>
    <t>Pơloong Táp</t>
  </si>
  <si>
    <t>Pơloong Nươnh</t>
  </si>
  <si>
    <t>Alăng Rui</t>
  </si>
  <si>
    <t>Thôn Achoong</t>
  </si>
  <si>
    <t>Bling Pluôn</t>
  </si>
  <si>
    <t>Achoong</t>
  </si>
  <si>
    <t>Al ăng Nhân</t>
  </si>
  <si>
    <t>Al ăng Cơơch</t>
  </si>
  <si>
    <t>Tơ ngol Nhép</t>
  </si>
  <si>
    <t>Thôn Dhung (Đhung)</t>
  </si>
  <si>
    <t>Al ăng Nhưn</t>
  </si>
  <si>
    <t>Dhung (Đhung)</t>
  </si>
  <si>
    <t>Bhling Diên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</si>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</sst>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shrinkToFit="1"/>
    </xf>
    <xf numFmtId="164" fontId="6" fillId="0" borderId="2" xfId="0" applyNumberFormat="1" applyFont="1" applyFill="1" applyBorder="1" applyAlignment="1">
      <alignment shrinkToFit="1"/>
    </xf>
    <xf numFmtId="164" fontId="6" fillId="0" borderId="2" xfId="0" applyNumberFormat="1" applyFont="1" applyFill="1" applyBorder="1" applyAlignment="1">
      <alignment horizontal="right" shrinkToFit="1"/>
    </xf>
    <xf numFmtId="0" fontId="5" fillId="0" borderId="0" xfId="0" applyFont="1" applyFill="1"/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14" fontId="7" fillId="0" borderId="2" xfId="0" applyNumberFormat="1" applyFont="1" applyFill="1" applyBorder="1" applyAlignment="1">
      <alignment horizontal="center" shrinkToFit="1"/>
    </xf>
    <xf numFmtId="0" fontId="9" fillId="0" borderId="2" xfId="0" applyFont="1" applyFill="1" applyBorder="1" applyAlignment="1">
      <alignment horizontal="center" vertical="center" shrinkToFit="1"/>
    </xf>
    <xf numFmtId="164" fontId="9" fillId="0" borderId="2" xfId="1" applyNumberFormat="1" applyFont="1" applyFill="1" applyBorder="1" applyAlignment="1">
      <alignment shrinkToFit="1"/>
    </xf>
    <xf numFmtId="164" fontId="9" fillId="0" borderId="2" xfId="1" applyNumberFormat="1" applyFont="1" applyFill="1" applyBorder="1" applyAlignment="1">
      <alignment horizontal="right" shrinkToFit="1"/>
    </xf>
    <xf numFmtId="0" fontId="7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7" fillId="0" borderId="6" xfId="0" applyFont="1" applyFill="1" applyBorder="1"/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shrinkToFit="1"/>
    </xf>
    <xf numFmtId="164" fontId="9" fillId="0" borderId="2" xfId="0" applyNumberFormat="1" applyFont="1" applyFill="1" applyBorder="1" applyAlignment="1"/>
    <xf numFmtId="164" fontId="7" fillId="0" borderId="2" xfId="1" applyNumberFormat="1" applyFont="1" applyFill="1" applyBorder="1" applyAlignment="1">
      <alignment shrinkToFit="1"/>
    </xf>
    <xf numFmtId="164" fontId="7" fillId="0" borderId="2" xfId="1" applyNumberFormat="1" applyFont="1" applyFill="1" applyBorder="1" applyAlignment="1">
      <alignment horizontal="right" shrinkToFit="1"/>
    </xf>
    <xf numFmtId="0" fontId="10" fillId="0" borderId="0" xfId="0" applyFont="1" applyFill="1"/>
    <xf numFmtId="0" fontId="9" fillId="0" borderId="2" xfId="0" applyFont="1" applyFill="1" applyBorder="1" applyAlignment="1"/>
    <xf numFmtId="0" fontId="10" fillId="0" borderId="0" xfId="0" applyFont="1" applyFill="1" applyAlignment="1"/>
    <xf numFmtId="0" fontId="7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>
      <alignment horizontal="center" shrinkToFit="1"/>
    </xf>
    <xf numFmtId="164" fontId="6" fillId="0" borderId="2" xfId="1" applyNumberFormat="1" applyFont="1" applyFill="1" applyBorder="1" applyAlignment="1">
      <alignment horizontal="right" shrinkToFit="1"/>
    </xf>
    <xf numFmtId="49" fontId="9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164" fontId="7" fillId="0" borderId="2" xfId="1" applyNumberFormat="1" applyFont="1" applyFill="1" applyBorder="1" applyAlignment="1">
      <alignment horizontal="center" vertical="center" shrinkToFit="1"/>
    </xf>
    <xf numFmtId="0" fontId="9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9525</xdr:rowOff>
    </xdr:from>
    <xdr:to>
      <xdr:col>12</xdr:col>
      <xdr:colOff>219075</xdr:colOff>
      <xdr:row>3</xdr:row>
      <xdr:rowOff>9525</xdr:rowOff>
    </xdr:to>
    <xdr:sp macro="" textlink="">
      <xdr:nvSpPr>
        <xdr:cNvPr id="2" name="Line 61"/>
        <xdr:cNvSpPr>
          <a:spLocks noChangeShapeType="1"/>
        </xdr:cNvSpPr>
      </xdr:nvSpPr>
      <xdr:spPr bwMode="auto">
        <a:xfrm>
          <a:off x="3514725" y="676275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tabSelected="1" workbookViewId="0">
      <selection activeCell="W9" sqref="W9"/>
    </sheetView>
  </sheetViews>
  <sheetFormatPr defaultRowHeight="12.75" x14ac:dyDescent="0.2"/>
  <cols>
    <col min="1" max="1" width="3.7109375" style="2" customWidth="1"/>
    <col min="2" max="2" width="21" style="2" customWidth="1"/>
    <col min="3" max="3" width="8.140625" style="77" customWidth="1"/>
    <col min="4" max="4" width="8.140625" style="2" customWidth="1"/>
    <col min="5" max="5" width="8.140625" style="78" hidden="1" customWidth="1"/>
    <col min="6" max="6" width="8.140625" style="79" hidden="1" customWidth="1"/>
    <col min="7" max="7" width="8.140625" style="80" customWidth="1"/>
    <col min="8" max="9" width="6.85546875" style="6" customWidth="1"/>
    <col min="10" max="13" width="8.140625" style="6" customWidth="1"/>
    <col min="14" max="20" width="7.140625" style="6" customWidth="1"/>
    <col min="21" max="256" width="9.140625" style="2"/>
    <col min="257" max="257" width="3.7109375" style="2" customWidth="1"/>
    <col min="258" max="258" width="21" style="2" customWidth="1"/>
    <col min="259" max="260" width="8.140625" style="2" customWidth="1"/>
    <col min="261" max="262" width="0" style="2" hidden="1" customWidth="1"/>
    <col min="263" max="263" width="8.140625" style="2" customWidth="1"/>
    <col min="264" max="265" width="6.85546875" style="2" customWidth="1"/>
    <col min="266" max="269" width="8.140625" style="2" customWidth="1"/>
    <col min="270" max="276" width="7.140625" style="2" customWidth="1"/>
    <col min="277" max="512" width="9.140625" style="2"/>
    <col min="513" max="513" width="3.7109375" style="2" customWidth="1"/>
    <col min="514" max="514" width="21" style="2" customWidth="1"/>
    <col min="515" max="516" width="8.140625" style="2" customWidth="1"/>
    <col min="517" max="518" width="0" style="2" hidden="1" customWidth="1"/>
    <col min="519" max="519" width="8.140625" style="2" customWidth="1"/>
    <col min="520" max="521" width="6.85546875" style="2" customWidth="1"/>
    <col min="522" max="525" width="8.140625" style="2" customWidth="1"/>
    <col min="526" max="532" width="7.140625" style="2" customWidth="1"/>
    <col min="533" max="768" width="9.140625" style="2"/>
    <col min="769" max="769" width="3.7109375" style="2" customWidth="1"/>
    <col min="770" max="770" width="21" style="2" customWidth="1"/>
    <col min="771" max="772" width="8.140625" style="2" customWidth="1"/>
    <col min="773" max="774" width="0" style="2" hidden="1" customWidth="1"/>
    <col min="775" max="775" width="8.140625" style="2" customWidth="1"/>
    <col min="776" max="777" width="6.85546875" style="2" customWidth="1"/>
    <col min="778" max="781" width="8.140625" style="2" customWidth="1"/>
    <col min="782" max="788" width="7.140625" style="2" customWidth="1"/>
    <col min="789" max="1024" width="9.140625" style="2"/>
    <col min="1025" max="1025" width="3.7109375" style="2" customWidth="1"/>
    <col min="1026" max="1026" width="21" style="2" customWidth="1"/>
    <col min="1027" max="1028" width="8.140625" style="2" customWidth="1"/>
    <col min="1029" max="1030" width="0" style="2" hidden="1" customWidth="1"/>
    <col min="1031" max="1031" width="8.140625" style="2" customWidth="1"/>
    <col min="1032" max="1033" width="6.85546875" style="2" customWidth="1"/>
    <col min="1034" max="1037" width="8.140625" style="2" customWidth="1"/>
    <col min="1038" max="1044" width="7.140625" style="2" customWidth="1"/>
    <col min="1045" max="1280" width="9.140625" style="2"/>
    <col min="1281" max="1281" width="3.7109375" style="2" customWidth="1"/>
    <col min="1282" max="1282" width="21" style="2" customWidth="1"/>
    <col min="1283" max="1284" width="8.140625" style="2" customWidth="1"/>
    <col min="1285" max="1286" width="0" style="2" hidden="1" customWidth="1"/>
    <col min="1287" max="1287" width="8.140625" style="2" customWidth="1"/>
    <col min="1288" max="1289" width="6.85546875" style="2" customWidth="1"/>
    <col min="1290" max="1293" width="8.140625" style="2" customWidth="1"/>
    <col min="1294" max="1300" width="7.140625" style="2" customWidth="1"/>
    <col min="1301" max="1536" width="9.140625" style="2"/>
    <col min="1537" max="1537" width="3.7109375" style="2" customWidth="1"/>
    <col min="1538" max="1538" width="21" style="2" customWidth="1"/>
    <col min="1539" max="1540" width="8.140625" style="2" customWidth="1"/>
    <col min="1541" max="1542" width="0" style="2" hidden="1" customWidth="1"/>
    <col min="1543" max="1543" width="8.140625" style="2" customWidth="1"/>
    <col min="1544" max="1545" width="6.85546875" style="2" customWidth="1"/>
    <col min="1546" max="1549" width="8.140625" style="2" customWidth="1"/>
    <col min="1550" max="1556" width="7.140625" style="2" customWidth="1"/>
    <col min="1557" max="1792" width="9.140625" style="2"/>
    <col min="1793" max="1793" width="3.7109375" style="2" customWidth="1"/>
    <col min="1794" max="1794" width="21" style="2" customWidth="1"/>
    <col min="1795" max="1796" width="8.140625" style="2" customWidth="1"/>
    <col min="1797" max="1798" width="0" style="2" hidden="1" customWidth="1"/>
    <col min="1799" max="1799" width="8.140625" style="2" customWidth="1"/>
    <col min="1800" max="1801" width="6.85546875" style="2" customWidth="1"/>
    <col min="1802" max="1805" width="8.140625" style="2" customWidth="1"/>
    <col min="1806" max="1812" width="7.140625" style="2" customWidth="1"/>
    <col min="1813" max="2048" width="9.140625" style="2"/>
    <col min="2049" max="2049" width="3.7109375" style="2" customWidth="1"/>
    <col min="2050" max="2050" width="21" style="2" customWidth="1"/>
    <col min="2051" max="2052" width="8.140625" style="2" customWidth="1"/>
    <col min="2053" max="2054" width="0" style="2" hidden="1" customWidth="1"/>
    <col min="2055" max="2055" width="8.140625" style="2" customWidth="1"/>
    <col min="2056" max="2057" width="6.85546875" style="2" customWidth="1"/>
    <col min="2058" max="2061" width="8.140625" style="2" customWidth="1"/>
    <col min="2062" max="2068" width="7.140625" style="2" customWidth="1"/>
    <col min="2069" max="2304" width="9.140625" style="2"/>
    <col min="2305" max="2305" width="3.7109375" style="2" customWidth="1"/>
    <col min="2306" max="2306" width="21" style="2" customWidth="1"/>
    <col min="2307" max="2308" width="8.140625" style="2" customWidth="1"/>
    <col min="2309" max="2310" width="0" style="2" hidden="1" customWidth="1"/>
    <col min="2311" max="2311" width="8.140625" style="2" customWidth="1"/>
    <col min="2312" max="2313" width="6.85546875" style="2" customWidth="1"/>
    <col min="2314" max="2317" width="8.140625" style="2" customWidth="1"/>
    <col min="2318" max="2324" width="7.140625" style="2" customWidth="1"/>
    <col min="2325" max="2560" width="9.140625" style="2"/>
    <col min="2561" max="2561" width="3.7109375" style="2" customWidth="1"/>
    <col min="2562" max="2562" width="21" style="2" customWidth="1"/>
    <col min="2563" max="2564" width="8.140625" style="2" customWidth="1"/>
    <col min="2565" max="2566" width="0" style="2" hidden="1" customWidth="1"/>
    <col min="2567" max="2567" width="8.140625" style="2" customWidth="1"/>
    <col min="2568" max="2569" width="6.85546875" style="2" customWidth="1"/>
    <col min="2570" max="2573" width="8.140625" style="2" customWidth="1"/>
    <col min="2574" max="2580" width="7.140625" style="2" customWidth="1"/>
    <col min="2581" max="2816" width="9.140625" style="2"/>
    <col min="2817" max="2817" width="3.7109375" style="2" customWidth="1"/>
    <col min="2818" max="2818" width="21" style="2" customWidth="1"/>
    <col min="2819" max="2820" width="8.140625" style="2" customWidth="1"/>
    <col min="2821" max="2822" width="0" style="2" hidden="1" customWidth="1"/>
    <col min="2823" max="2823" width="8.140625" style="2" customWidth="1"/>
    <col min="2824" max="2825" width="6.85546875" style="2" customWidth="1"/>
    <col min="2826" max="2829" width="8.140625" style="2" customWidth="1"/>
    <col min="2830" max="2836" width="7.140625" style="2" customWidth="1"/>
    <col min="2837" max="3072" width="9.140625" style="2"/>
    <col min="3073" max="3073" width="3.7109375" style="2" customWidth="1"/>
    <col min="3074" max="3074" width="21" style="2" customWidth="1"/>
    <col min="3075" max="3076" width="8.140625" style="2" customWidth="1"/>
    <col min="3077" max="3078" width="0" style="2" hidden="1" customWidth="1"/>
    <col min="3079" max="3079" width="8.140625" style="2" customWidth="1"/>
    <col min="3080" max="3081" width="6.85546875" style="2" customWidth="1"/>
    <col min="3082" max="3085" width="8.140625" style="2" customWidth="1"/>
    <col min="3086" max="3092" width="7.140625" style="2" customWidth="1"/>
    <col min="3093" max="3328" width="9.140625" style="2"/>
    <col min="3329" max="3329" width="3.7109375" style="2" customWidth="1"/>
    <col min="3330" max="3330" width="21" style="2" customWidth="1"/>
    <col min="3331" max="3332" width="8.140625" style="2" customWidth="1"/>
    <col min="3333" max="3334" width="0" style="2" hidden="1" customWidth="1"/>
    <col min="3335" max="3335" width="8.140625" style="2" customWidth="1"/>
    <col min="3336" max="3337" width="6.85546875" style="2" customWidth="1"/>
    <col min="3338" max="3341" width="8.140625" style="2" customWidth="1"/>
    <col min="3342" max="3348" width="7.140625" style="2" customWidth="1"/>
    <col min="3349" max="3584" width="9.140625" style="2"/>
    <col min="3585" max="3585" width="3.7109375" style="2" customWidth="1"/>
    <col min="3586" max="3586" width="21" style="2" customWidth="1"/>
    <col min="3587" max="3588" width="8.140625" style="2" customWidth="1"/>
    <col min="3589" max="3590" width="0" style="2" hidden="1" customWidth="1"/>
    <col min="3591" max="3591" width="8.140625" style="2" customWidth="1"/>
    <col min="3592" max="3593" width="6.85546875" style="2" customWidth="1"/>
    <col min="3594" max="3597" width="8.140625" style="2" customWidth="1"/>
    <col min="3598" max="3604" width="7.140625" style="2" customWidth="1"/>
    <col min="3605" max="3840" width="9.140625" style="2"/>
    <col min="3841" max="3841" width="3.7109375" style="2" customWidth="1"/>
    <col min="3842" max="3842" width="21" style="2" customWidth="1"/>
    <col min="3843" max="3844" width="8.140625" style="2" customWidth="1"/>
    <col min="3845" max="3846" width="0" style="2" hidden="1" customWidth="1"/>
    <col min="3847" max="3847" width="8.140625" style="2" customWidth="1"/>
    <col min="3848" max="3849" width="6.85546875" style="2" customWidth="1"/>
    <col min="3850" max="3853" width="8.140625" style="2" customWidth="1"/>
    <col min="3854" max="3860" width="7.140625" style="2" customWidth="1"/>
    <col min="3861" max="4096" width="9.140625" style="2"/>
    <col min="4097" max="4097" width="3.7109375" style="2" customWidth="1"/>
    <col min="4098" max="4098" width="21" style="2" customWidth="1"/>
    <col min="4099" max="4100" width="8.140625" style="2" customWidth="1"/>
    <col min="4101" max="4102" width="0" style="2" hidden="1" customWidth="1"/>
    <col min="4103" max="4103" width="8.140625" style="2" customWidth="1"/>
    <col min="4104" max="4105" width="6.85546875" style="2" customWidth="1"/>
    <col min="4106" max="4109" width="8.140625" style="2" customWidth="1"/>
    <col min="4110" max="4116" width="7.140625" style="2" customWidth="1"/>
    <col min="4117" max="4352" width="9.140625" style="2"/>
    <col min="4353" max="4353" width="3.7109375" style="2" customWidth="1"/>
    <col min="4354" max="4354" width="21" style="2" customWidth="1"/>
    <col min="4355" max="4356" width="8.140625" style="2" customWidth="1"/>
    <col min="4357" max="4358" width="0" style="2" hidden="1" customWidth="1"/>
    <col min="4359" max="4359" width="8.140625" style="2" customWidth="1"/>
    <col min="4360" max="4361" width="6.85546875" style="2" customWidth="1"/>
    <col min="4362" max="4365" width="8.140625" style="2" customWidth="1"/>
    <col min="4366" max="4372" width="7.140625" style="2" customWidth="1"/>
    <col min="4373" max="4608" width="9.140625" style="2"/>
    <col min="4609" max="4609" width="3.7109375" style="2" customWidth="1"/>
    <col min="4610" max="4610" width="21" style="2" customWidth="1"/>
    <col min="4611" max="4612" width="8.140625" style="2" customWidth="1"/>
    <col min="4613" max="4614" width="0" style="2" hidden="1" customWidth="1"/>
    <col min="4615" max="4615" width="8.140625" style="2" customWidth="1"/>
    <col min="4616" max="4617" width="6.85546875" style="2" customWidth="1"/>
    <col min="4618" max="4621" width="8.140625" style="2" customWidth="1"/>
    <col min="4622" max="4628" width="7.140625" style="2" customWidth="1"/>
    <col min="4629" max="4864" width="9.140625" style="2"/>
    <col min="4865" max="4865" width="3.7109375" style="2" customWidth="1"/>
    <col min="4866" max="4866" width="21" style="2" customWidth="1"/>
    <col min="4867" max="4868" width="8.140625" style="2" customWidth="1"/>
    <col min="4869" max="4870" width="0" style="2" hidden="1" customWidth="1"/>
    <col min="4871" max="4871" width="8.140625" style="2" customWidth="1"/>
    <col min="4872" max="4873" width="6.85546875" style="2" customWidth="1"/>
    <col min="4874" max="4877" width="8.140625" style="2" customWidth="1"/>
    <col min="4878" max="4884" width="7.140625" style="2" customWidth="1"/>
    <col min="4885" max="5120" width="9.140625" style="2"/>
    <col min="5121" max="5121" width="3.7109375" style="2" customWidth="1"/>
    <col min="5122" max="5122" width="21" style="2" customWidth="1"/>
    <col min="5123" max="5124" width="8.140625" style="2" customWidth="1"/>
    <col min="5125" max="5126" width="0" style="2" hidden="1" customWidth="1"/>
    <col min="5127" max="5127" width="8.140625" style="2" customWidth="1"/>
    <col min="5128" max="5129" width="6.85546875" style="2" customWidth="1"/>
    <col min="5130" max="5133" width="8.140625" style="2" customWidth="1"/>
    <col min="5134" max="5140" width="7.140625" style="2" customWidth="1"/>
    <col min="5141" max="5376" width="9.140625" style="2"/>
    <col min="5377" max="5377" width="3.7109375" style="2" customWidth="1"/>
    <col min="5378" max="5378" width="21" style="2" customWidth="1"/>
    <col min="5379" max="5380" width="8.140625" style="2" customWidth="1"/>
    <col min="5381" max="5382" width="0" style="2" hidden="1" customWidth="1"/>
    <col min="5383" max="5383" width="8.140625" style="2" customWidth="1"/>
    <col min="5384" max="5385" width="6.85546875" style="2" customWidth="1"/>
    <col min="5386" max="5389" width="8.140625" style="2" customWidth="1"/>
    <col min="5390" max="5396" width="7.140625" style="2" customWidth="1"/>
    <col min="5397" max="5632" width="9.140625" style="2"/>
    <col min="5633" max="5633" width="3.7109375" style="2" customWidth="1"/>
    <col min="5634" max="5634" width="21" style="2" customWidth="1"/>
    <col min="5635" max="5636" width="8.140625" style="2" customWidth="1"/>
    <col min="5637" max="5638" width="0" style="2" hidden="1" customWidth="1"/>
    <col min="5639" max="5639" width="8.140625" style="2" customWidth="1"/>
    <col min="5640" max="5641" width="6.85546875" style="2" customWidth="1"/>
    <col min="5642" max="5645" width="8.140625" style="2" customWidth="1"/>
    <col min="5646" max="5652" width="7.140625" style="2" customWidth="1"/>
    <col min="5653" max="5888" width="9.140625" style="2"/>
    <col min="5889" max="5889" width="3.7109375" style="2" customWidth="1"/>
    <col min="5890" max="5890" width="21" style="2" customWidth="1"/>
    <col min="5891" max="5892" width="8.140625" style="2" customWidth="1"/>
    <col min="5893" max="5894" width="0" style="2" hidden="1" customWidth="1"/>
    <col min="5895" max="5895" width="8.140625" style="2" customWidth="1"/>
    <col min="5896" max="5897" width="6.85546875" style="2" customWidth="1"/>
    <col min="5898" max="5901" width="8.140625" style="2" customWidth="1"/>
    <col min="5902" max="5908" width="7.140625" style="2" customWidth="1"/>
    <col min="5909" max="6144" width="9.140625" style="2"/>
    <col min="6145" max="6145" width="3.7109375" style="2" customWidth="1"/>
    <col min="6146" max="6146" width="21" style="2" customWidth="1"/>
    <col min="6147" max="6148" width="8.140625" style="2" customWidth="1"/>
    <col min="6149" max="6150" width="0" style="2" hidden="1" customWidth="1"/>
    <col min="6151" max="6151" width="8.140625" style="2" customWidth="1"/>
    <col min="6152" max="6153" width="6.85546875" style="2" customWidth="1"/>
    <col min="6154" max="6157" width="8.140625" style="2" customWidth="1"/>
    <col min="6158" max="6164" width="7.140625" style="2" customWidth="1"/>
    <col min="6165" max="6400" width="9.140625" style="2"/>
    <col min="6401" max="6401" width="3.7109375" style="2" customWidth="1"/>
    <col min="6402" max="6402" width="21" style="2" customWidth="1"/>
    <col min="6403" max="6404" width="8.140625" style="2" customWidth="1"/>
    <col min="6405" max="6406" width="0" style="2" hidden="1" customWidth="1"/>
    <col min="6407" max="6407" width="8.140625" style="2" customWidth="1"/>
    <col min="6408" max="6409" width="6.85546875" style="2" customWidth="1"/>
    <col min="6410" max="6413" width="8.140625" style="2" customWidth="1"/>
    <col min="6414" max="6420" width="7.140625" style="2" customWidth="1"/>
    <col min="6421" max="6656" width="9.140625" style="2"/>
    <col min="6657" max="6657" width="3.7109375" style="2" customWidth="1"/>
    <col min="6658" max="6658" width="21" style="2" customWidth="1"/>
    <col min="6659" max="6660" width="8.140625" style="2" customWidth="1"/>
    <col min="6661" max="6662" width="0" style="2" hidden="1" customWidth="1"/>
    <col min="6663" max="6663" width="8.140625" style="2" customWidth="1"/>
    <col min="6664" max="6665" width="6.85546875" style="2" customWidth="1"/>
    <col min="6666" max="6669" width="8.140625" style="2" customWidth="1"/>
    <col min="6670" max="6676" width="7.140625" style="2" customWidth="1"/>
    <col min="6677" max="6912" width="9.140625" style="2"/>
    <col min="6913" max="6913" width="3.7109375" style="2" customWidth="1"/>
    <col min="6914" max="6914" width="21" style="2" customWidth="1"/>
    <col min="6915" max="6916" width="8.140625" style="2" customWidth="1"/>
    <col min="6917" max="6918" width="0" style="2" hidden="1" customWidth="1"/>
    <col min="6919" max="6919" width="8.140625" style="2" customWidth="1"/>
    <col min="6920" max="6921" width="6.85546875" style="2" customWidth="1"/>
    <col min="6922" max="6925" width="8.140625" style="2" customWidth="1"/>
    <col min="6926" max="6932" width="7.140625" style="2" customWidth="1"/>
    <col min="6933" max="7168" width="9.140625" style="2"/>
    <col min="7169" max="7169" width="3.7109375" style="2" customWidth="1"/>
    <col min="7170" max="7170" width="21" style="2" customWidth="1"/>
    <col min="7171" max="7172" width="8.140625" style="2" customWidth="1"/>
    <col min="7173" max="7174" width="0" style="2" hidden="1" customWidth="1"/>
    <col min="7175" max="7175" width="8.140625" style="2" customWidth="1"/>
    <col min="7176" max="7177" width="6.85546875" style="2" customWidth="1"/>
    <col min="7178" max="7181" width="8.140625" style="2" customWidth="1"/>
    <col min="7182" max="7188" width="7.140625" style="2" customWidth="1"/>
    <col min="7189" max="7424" width="9.140625" style="2"/>
    <col min="7425" max="7425" width="3.7109375" style="2" customWidth="1"/>
    <col min="7426" max="7426" width="21" style="2" customWidth="1"/>
    <col min="7427" max="7428" width="8.140625" style="2" customWidth="1"/>
    <col min="7429" max="7430" width="0" style="2" hidden="1" customWidth="1"/>
    <col min="7431" max="7431" width="8.140625" style="2" customWidth="1"/>
    <col min="7432" max="7433" width="6.85546875" style="2" customWidth="1"/>
    <col min="7434" max="7437" width="8.140625" style="2" customWidth="1"/>
    <col min="7438" max="7444" width="7.140625" style="2" customWidth="1"/>
    <col min="7445" max="7680" width="9.140625" style="2"/>
    <col min="7681" max="7681" width="3.7109375" style="2" customWidth="1"/>
    <col min="7682" max="7682" width="21" style="2" customWidth="1"/>
    <col min="7683" max="7684" width="8.140625" style="2" customWidth="1"/>
    <col min="7685" max="7686" width="0" style="2" hidden="1" customWidth="1"/>
    <col min="7687" max="7687" width="8.140625" style="2" customWidth="1"/>
    <col min="7688" max="7689" width="6.85546875" style="2" customWidth="1"/>
    <col min="7690" max="7693" width="8.140625" style="2" customWidth="1"/>
    <col min="7694" max="7700" width="7.140625" style="2" customWidth="1"/>
    <col min="7701" max="7936" width="9.140625" style="2"/>
    <col min="7937" max="7937" width="3.7109375" style="2" customWidth="1"/>
    <col min="7938" max="7938" width="21" style="2" customWidth="1"/>
    <col min="7939" max="7940" width="8.140625" style="2" customWidth="1"/>
    <col min="7941" max="7942" width="0" style="2" hidden="1" customWidth="1"/>
    <col min="7943" max="7943" width="8.140625" style="2" customWidth="1"/>
    <col min="7944" max="7945" width="6.85546875" style="2" customWidth="1"/>
    <col min="7946" max="7949" width="8.140625" style="2" customWidth="1"/>
    <col min="7950" max="7956" width="7.140625" style="2" customWidth="1"/>
    <col min="7957" max="8192" width="9.140625" style="2"/>
    <col min="8193" max="8193" width="3.7109375" style="2" customWidth="1"/>
    <col min="8194" max="8194" width="21" style="2" customWidth="1"/>
    <col min="8195" max="8196" width="8.140625" style="2" customWidth="1"/>
    <col min="8197" max="8198" width="0" style="2" hidden="1" customWidth="1"/>
    <col min="8199" max="8199" width="8.140625" style="2" customWidth="1"/>
    <col min="8200" max="8201" width="6.85546875" style="2" customWidth="1"/>
    <col min="8202" max="8205" width="8.140625" style="2" customWidth="1"/>
    <col min="8206" max="8212" width="7.140625" style="2" customWidth="1"/>
    <col min="8213" max="8448" width="9.140625" style="2"/>
    <col min="8449" max="8449" width="3.7109375" style="2" customWidth="1"/>
    <col min="8450" max="8450" width="21" style="2" customWidth="1"/>
    <col min="8451" max="8452" width="8.140625" style="2" customWidth="1"/>
    <col min="8453" max="8454" width="0" style="2" hidden="1" customWidth="1"/>
    <col min="8455" max="8455" width="8.140625" style="2" customWidth="1"/>
    <col min="8456" max="8457" width="6.85546875" style="2" customWidth="1"/>
    <col min="8458" max="8461" width="8.140625" style="2" customWidth="1"/>
    <col min="8462" max="8468" width="7.140625" style="2" customWidth="1"/>
    <col min="8469" max="8704" width="9.140625" style="2"/>
    <col min="8705" max="8705" width="3.7109375" style="2" customWidth="1"/>
    <col min="8706" max="8706" width="21" style="2" customWidth="1"/>
    <col min="8707" max="8708" width="8.140625" style="2" customWidth="1"/>
    <col min="8709" max="8710" width="0" style="2" hidden="1" customWidth="1"/>
    <col min="8711" max="8711" width="8.140625" style="2" customWidth="1"/>
    <col min="8712" max="8713" width="6.85546875" style="2" customWidth="1"/>
    <col min="8714" max="8717" width="8.140625" style="2" customWidth="1"/>
    <col min="8718" max="8724" width="7.140625" style="2" customWidth="1"/>
    <col min="8725" max="8960" width="9.140625" style="2"/>
    <col min="8961" max="8961" width="3.7109375" style="2" customWidth="1"/>
    <col min="8962" max="8962" width="21" style="2" customWidth="1"/>
    <col min="8963" max="8964" width="8.140625" style="2" customWidth="1"/>
    <col min="8965" max="8966" width="0" style="2" hidden="1" customWidth="1"/>
    <col min="8967" max="8967" width="8.140625" style="2" customWidth="1"/>
    <col min="8968" max="8969" width="6.85546875" style="2" customWidth="1"/>
    <col min="8970" max="8973" width="8.140625" style="2" customWidth="1"/>
    <col min="8974" max="8980" width="7.140625" style="2" customWidth="1"/>
    <col min="8981" max="9216" width="9.140625" style="2"/>
    <col min="9217" max="9217" width="3.7109375" style="2" customWidth="1"/>
    <col min="9218" max="9218" width="21" style="2" customWidth="1"/>
    <col min="9219" max="9220" width="8.140625" style="2" customWidth="1"/>
    <col min="9221" max="9222" width="0" style="2" hidden="1" customWidth="1"/>
    <col min="9223" max="9223" width="8.140625" style="2" customWidth="1"/>
    <col min="9224" max="9225" width="6.85546875" style="2" customWidth="1"/>
    <col min="9226" max="9229" width="8.140625" style="2" customWidth="1"/>
    <col min="9230" max="9236" width="7.140625" style="2" customWidth="1"/>
    <col min="9237" max="9472" width="9.140625" style="2"/>
    <col min="9473" max="9473" width="3.7109375" style="2" customWidth="1"/>
    <col min="9474" max="9474" width="21" style="2" customWidth="1"/>
    <col min="9475" max="9476" width="8.140625" style="2" customWidth="1"/>
    <col min="9477" max="9478" width="0" style="2" hidden="1" customWidth="1"/>
    <col min="9479" max="9479" width="8.140625" style="2" customWidth="1"/>
    <col min="9480" max="9481" width="6.85546875" style="2" customWidth="1"/>
    <col min="9482" max="9485" width="8.140625" style="2" customWidth="1"/>
    <col min="9486" max="9492" width="7.140625" style="2" customWidth="1"/>
    <col min="9493" max="9728" width="9.140625" style="2"/>
    <col min="9729" max="9729" width="3.7109375" style="2" customWidth="1"/>
    <col min="9730" max="9730" width="21" style="2" customWidth="1"/>
    <col min="9731" max="9732" width="8.140625" style="2" customWidth="1"/>
    <col min="9733" max="9734" width="0" style="2" hidden="1" customWidth="1"/>
    <col min="9735" max="9735" width="8.140625" style="2" customWidth="1"/>
    <col min="9736" max="9737" width="6.85546875" style="2" customWidth="1"/>
    <col min="9738" max="9741" width="8.140625" style="2" customWidth="1"/>
    <col min="9742" max="9748" width="7.140625" style="2" customWidth="1"/>
    <col min="9749" max="9984" width="9.140625" style="2"/>
    <col min="9985" max="9985" width="3.7109375" style="2" customWidth="1"/>
    <col min="9986" max="9986" width="21" style="2" customWidth="1"/>
    <col min="9987" max="9988" width="8.140625" style="2" customWidth="1"/>
    <col min="9989" max="9990" width="0" style="2" hidden="1" customWidth="1"/>
    <col min="9991" max="9991" width="8.140625" style="2" customWidth="1"/>
    <col min="9992" max="9993" width="6.85546875" style="2" customWidth="1"/>
    <col min="9994" max="9997" width="8.140625" style="2" customWidth="1"/>
    <col min="9998" max="10004" width="7.140625" style="2" customWidth="1"/>
    <col min="10005" max="10240" width="9.140625" style="2"/>
    <col min="10241" max="10241" width="3.7109375" style="2" customWidth="1"/>
    <col min="10242" max="10242" width="21" style="2" customWidth="1"/>
    <col min="10243" max="10244" width="8.140625" style="2" customWidth="1"/>
    <col min="10245" max="10246" width="0" style="2" hidden="1" customWidth="1"/>
    <col min="10247" max="10247" width="8.140625" style="2" customWidth="1"/>
    <col min="10248" max="10249" width="6.85546875" style="2" customWidth="1"/>
    <col min="10250" max="10253" width="8.140625" style="2" customWidth="1"/>
    <col min="10254" max="10260" width="7.140625" style="2" customWidth="1"/>
    <col min="10261" max="10496" width="9.140625" style="2"/>
    <col min="10497" max="10497" width="3.7109375" style="2" customWidth="1"/>
    <col min="10498" max="10498" width="21" style="2" customWidth="1"/>
    <col min="10499" max="10500" width="8.140625" style="2" customWidth="1"/>
    <col min="10501" max="10502" width="0" style="2" hidden="1" customWidth="1"/>
    <col min="10503" max="10503" width="8.140625" style="2" customWidth="1"/>
    <col min="10504" max="10505" width="6.85546875" style="2" customWidth="1"/>
    <col min="10506" max="10509" width="8.140625" style="2" customWidth="1"/>
    <col min="10510" max="10516" width="7.140625" style="2" customWidth="1"/>
    <col min="10517" max="10752" width="9.140625" style="2"/>
    <col min="10753" max="10753" width="3.7109375" style="2" customWidth="1"/>
    <col min="10754" max="10754" width="21" style="2" customWidth="1"/>
    <col min="10755" max="10756" width="8.140625" style="2" customWidth="1"/>
    <col min="10757" max="10758" width="0" style="2" hidden="1" customWidth="1"/>
    <col min="10759" max="10759" width="8.140625" style="2" customWidth="1"/>
    <col min="10760" max="10761" width="6.85546875" style="2" customWidth="1"/>
    <col min="10762" max="10765" width="8.140625" style="2" customWidth="1"/>
    <col min="10766" max="10772" width="7.140625" style="2" customWidth="1"/>
    <col min="10773" max="11008" width="9.140625" style="2"/>
    <col min="11009" max="11009" width="3.7109375" style="2" customWidth="1"/>
    <col min="11010" max="11010" width="21" style="2" customWidth="1"/>
    <col min="11011" max="11012" width="8.140625" style="2" customWidth="1"/>
    <col min="11013" max="11014" width="0" style="2" hidden="1" customWidth="1"/>
    <col min="11015" max="11015" width="8.140625" style="2" customWidth="1"/>
    <col min="11016" max="11017" width="6.85546875" style="2" customWidth="1"/>
    <col min="11018" max="11021" width="8.140625" style="2" customWidth="1"/>
    <col min="11022" max="11028" width="7.140625" style="2" customWidth="1"/>
    <col min="11029" max="11264" width="9.140625" style="2"/>
    <col min="11265" max="11265" width="3.7109375" style="2" customWidth="1"/>
    <col min="11266" max="11266" width="21" style="2" customWidth="1"/>
    <col min="11267" max="11268" width="8.140625" style="2" customWidth="1"/>
    <col min="11269" max="11270" width="0" style="2" hidden="1" customWidth="1"/>
    <col min="11271" max="11271" width="8.140625" style="2" customWidth="1"/>
    <col min="11272" max="11273" width="6.85546875" style="2" customWidth="1"/>
    <col min="11274" max="11277" width="8.140625" style="2" customWidth="1"/>
    <col min="11278" max="11284" width="7.140625" style="2" customWidth="1"/>
    <col min="11285" max="11520" width="9.140625" style="2"/>
    <col min="11521" max="11521" width="3.7109375" style="2" customWidth="1"/>
    <col min="11522" max="11522" width="21" style="2" customWidth="1"/>
    <col min="11523" max="11524" width="8.140625" style="2" customWidth="1"/>
    <col min="11525" max="11526" width="0" style="2" hidden="1" customWidth="1"/>
    <col min="11527" max="11527" width="8.140625" style="2" customWidth="1"/>
    <col min="11528" max="11529" width="6.85546875" style="2" customWidth="1"/>
    <col min="11530" max="11533" width="8.140625" style="2" customWidth="1"/>
    <col min="11534" max="11540" width="7.140625" style="2" customWidth="1"/>
    <col min="11541" max="11776" width="9.140625" style="2"/>
    <col min="11777" max="11777" width="3.7109375" style="2" customWidth="1"/>
    <col min="11778" max="11778" width="21" style="2" customWidth="1"/>
    <col min="11779" max="11780" width="8.140625" style="2" customWidth="1"/>
    <col min="11781" max="11782" width="0" style="2" hidden="1" customWidth="1"/>
    <col min="11783" max="11783" width="8.140625" style="2" customWidth="1"/>
    <col min="11784" max="11785" width="6.85546875" style="2" customWidth="1"/>
    <col min="11786" max="11789" width="8.140625" style="2" customWidth="1"/>
    <col min="11790" max="11796" width="7.140625" style="2" customWidth="1"/>
    <col min="11797" max="12032" width="9.140625" style="2"/>
    <col min="12033" max="12033" width="3.7109375" style="2" customWidth="1"/>
    <col min="12034" max="12034" width="21" style="2" customWidth="1"/>
    <col min="12035" max="12036" width="8.140625" style="2" customWidth="1"/>
    <col min="12037" max="12038" width="0" style="2" hidden="1" customWidth="1"/>
    <col min="12039" max="12039" width="8.140625" style="2" customWidth="1"/>
    <col min="12040" max="12041" width="6.85546875" style="2" customWidth="1"/>
    <col min="12042" max="12045" width="8.140625" style="2" customWidth="1"/>
    <col min="12046" max="12052" width="7.140625" style="2" customWidth="1"/>
    <col min="12053" max="12288" width="9.140625" style="2"/>
    <col min="12289" max="12289" width="3.7109375" style="2" customWidth="1"/>
    <col min="12290" max="12290" width="21" style="2" customWidth="1"/>
    <col min="12291" max="12292" width="8.140625" style="2" customWidth="1"/>
    <col min="12293" max="12294" width="0" style="2" hidden="1" customWidth="1"/>
    <col min="12295" max="12295" width="8.140625" style="2" customWidth="1"/>
    <col min="12296" max="12297" width="6.85546875" style="2" customWidth="1"/>
    <col min="12298" max="12301" width="8.140625" style="2" customWidth="1"/>
    <col min="12302" max="12308" width="7.140625" style="2" customWidth="1"/>
    <col min="12309" max="12544" width="9.140625" style="2"/>
    <col min="12545" max="12545" width="3.7109375" style="2" customWidth="1"/>
    <col min="12546" max="12546" width="21" style="2" customWidth="1"/>
    <col min="12547" max="12548" width="8.140625" style="2" customWidth="1"/>
    <col min="12549" max="12550" width="0" style="2" hidden="1" customWidth="1"/>
    <col min="12551" max="12551" width="8.140625" style="2" customWidth="1"/>
    <col min="12552" max="12553" width="6.85546875" style="2" customWidth="1"/>
    <col min="12554" max="12557" width="8.140625" style="2" customWidth="1"/>
    <col min="12558" max="12564" width="7.140625" style="2" customWidth="1"/>
    <col min="12565" max="12800" width="9.140625" style="2"/>
    <col min="12801" max="12801" width="3.7109375" style="2" customWidth="1"/>
    <col min="12802" max="12802" width="21" style="2" customWidth="1"/>
    <col min="12803" max="12804" width="8.140625" style="2" customWidth="1"/>
    <col min="12805" max="12806" width="0" style="2" hidden="1" customWidth="1"/>
    <col min="12807" max="12807" width="8.140625" style="2" customWidth="1"/>
    <col min="12808" max="12809" width="6.85546875" style="2" customWidth="1"/>
    <col min="12810" max="12813" width="8.140625" style="2" customWidth="1"/>
    <col min="12814" max="12820" width="7.140625" style="2" customWidth="1"/>
    <col min="12821" max="13056" width="9.140625" style="2"/>
    <col min="13057" max="13057" width="3.7109375" style="2" customWidth="1"/>
    <col min="13058" max="13058" width="21" style="2" customWidth="1"/>
    <col min="13059" max="13060" width="8.140625" style="2" customWidth="1"/>
    <col min="13061" max="13062" width="0" style="2" hidden="1" customWidth="1"/>
    <col min="13063" max="13063" width="8.140625" style="2" customWidth="1"/>
    <col min="13064" max="13065" width="6.85546875" style="2" customWidth="1"/>
    <col min="13066" max="13069" width="8.140625" style="2" customWidth="1"/>
    <col min="13070" max="13076" width="7.140625" style="2" customWidth="1"/>
    <col min="13077" max="13312" width="9.140625" style="2"/>
    <col min="13313" max="13313" width="3.7109375" style="2" customWidth="1"/>
    <col min="13314" max="13314" width="21" style="2" customWidth="1"/>
    <col min="13315" max="13316" width="8.140625" style="2" customWidth="1"/>
    <col min="13317" max="13318" width="0" style="2" hidden="1" customWidth="1"/>
    <col min="13319" max="13319" width="8.140625" style="2" customWidth="1"/>
    <col min="13320" max="13321" width="6.85546875" style="2" customWidth="1"/>
    <col min="13322" max="13325" width="8.140625" style="2" customWidth="1"/>
    <col min="13326" max="13332" width="7.140625" style="2" customWidth="1"/>
    <col min="13333" max="13568" width="9.140625" style="2"/>
    <col min="13569" max="13569" width="3.7109375" style="2" customWidth="1"/>
    <col min="13570" max="13570" width="21" style="2" customWidth="1"/>
    <col min="13571" max="13572" width="8.140625" style="2" customWidth="1"/>
    <col min="13573" max="13574" width="0" style="2" hidden="1" customWidth="1"/>
    <col min="13575" max="13575" width="8.140625" style="2" customWidth="1"/>
    <col min="13576" max="13577" width="6.85546875" style="2" customWidth="1"/>
    <col min="13578" max="13581" width="8.140625" style="2" customWidth="1"/>
    <col min="13582" max="13588" width="7.140625" style="2" customWidth="1"/>
    <col min="13589" max="13824" width="9.140625" style="2"/>
    <col min="13825" max="13825" width="3.7109375" style="2" customWidth="1"/>
    <col min="13826" max="13826" width="21" style="2" customWidth="1"/>
    <col min="13827" max="13828" width="8.140625" style="2" customWidth="1"/>
    <col min="13829" max="13830" width="0" style="2" hidden="1" customWidth="1"/>
    <col min="13831" max="13831" width="8.140625" style="2" customWidth="1"/>
    <col min="13832" max="13833" width="6.85546875" style="2" customWidth="1"/>
    <col min="13834" max="13837" width="8.140625" style="2" customWidth="1"/>
    <col min="13838" max="13844" width="7.140625" style="2" customWidth="1"/>
    <col min="13845" max="14080" width="9.140625" style="2"/>
    <col min="14081" max="14081" width="3.7109375" style="2" customWidth="1"/>
    <col min="14082" max="14082" width="21" style="2" customWidth="1"/>
    <col min="14083" max="14084" width="8.140625" style="2" customWidth="1"/>
    <col min="14085" max="14086" width="0" style="2" hidden="1" customWidth="1"/>
    <col min="14087" max="14087" width="8.140625" style="2" customWidth="1"/>
    <col min="14088" max="14089" width="6.85546875" style="2" customWidth="1"/>
    <col min="14090" max="14093" width="8.140625" style="2" customWidth="1"/>
    <col min="14094" max="14100" width="7.140625" style="2" customWidth="1"/>
    <col min="14101" max="14336" width="9.140625" style="2"/>
    <col min="14337" max="14337" width="3.7109375" style="2" customWidth="1"/>
    <col min="14338" max="14338" width="21" style="2" customWidth="1"/>
    <col min="14339" max="14340" width="8.140625" style="2" customWidth="1"/>
    <col min="14341" max="14342" width="0" style="2" hidden="1" customWidth="1"/>
    <col min="14343" max="14343" width="8.140625" style="2" customWidth="1"/>
    <col min="14344" max="14345" width="6.85546875" style="2" customWidth="1"/>
    <col min="14346" max="14349" width="8.140625" style="2" customWidth="1"/>
    <col min="14350" max="14356" width="7.140625" style="2" customWidth="1"/>
    <col min="14357" max="14592" width="9.140625" style="2"/>
    <col min="14593" max="14593" width="3.7109375" style="2" customWidth="1"/>
    <col min="14594" max="14594" width="21" style="2" customWidth="1"/>
    <col min="14595" max="14596" width="8.140625" style="2" customWidth="1"/>
    <col min="14597" max="14598" width="0" style="2" hidden="1" customWidth="1"/>
    <col min="14599" max="14599" width="8.140625" style="2" customWidth="1"/>
    <col min="14600" max="14601" width="6.85546875" style="2" customWidth="1"/>
    <col min="14602" max="14605" width="8.140625" style="2" customWidth="1"/>
    <col min="14606" max="14612" width="7.140625" style="2" customWidth="1"/>
    <col min="14613" max="14848" width="9.140625" style="2"/>
    <col min="14849" max="14849" width="3.7109375" style="2" customWidth="1"/>
    <col min="14850" max="14850" width="21" style="2" customWidth="1"/>
    <col min="14851" max="14852" width="8.140625" style="2" customWidth="1"/>
    <col min="14853" max="14854" width="0" style="2" hidden="1" customWidth="1"/>
    <col min="14855" max="14855" width="8.140625" style="2" customWidth="1"/>
    <col min="14856" max="14857" width="6.85546875" style="2" customWidth="1"/>
    <col min="14858" max="14861" width="8.140625" style="2" customWidth="1"/>
    <col min="14862" max="14868" width="7.140625" style="2" customWidth="1"/>
    <col min="14869" max="15104" width="9.140625" style="2"/>
    <col min="15105" max="15105" width="3.7109375" style="2" customWidth="1"/>
    <col min="15106" max="15106" width="21" style="2" customWidth="1"/>
    <col min="15107" max="15108" width="8.140625" style="2" customWidth="1"/>
    <col min="15109" max="15110" width="0" style="2" hidden="1" customWidth="1"/>
    <col min="15111" max="15111" width="8.140625" style="2" customWidth="1"/>
    <col min="15112" max="15113" width="6.85546875" style="2" customWidth="1"/>
    <col min="15114" max="15117" width="8.140625" style="2" customWidth="1"/>
    <col min="15118" max="15124" width="7.140625" style="2" customWidth="1"/>
    <col min="15125" max="15360" width="9.140625" style="2"/>
    <col min="15361" max="15361" width="3.7109375" style="2" customWidth="1"/>
    <col min="15362" max="15362" width="21" style="2" customWidth="1"/>
    <col min="15363" max="15364" width="8.140625" style="2" customWidth="1"/>
    <col min="15365" max="15366" width="0" style="2" hidden="1" customWidth="1"/>
    <col min="15367" max="15367" width="8.140625" style="2" customWidth="1"/>
    <col min="15368" max="15369" width="6.85546875" style="2" customWidth="1"/>
    <col min="15370" max="15373" width="8.140625" style="2" customWidth="1"/>
    <col min="15374" max="15380" width="7.140625" style="2" customWidth="1"/>
    <col min="15381" max="15616" width="9.140625" style="2"/>
    <col min="15617" max="15617" width="3.7109375" style="2" customWidth="1"/>
    <col min="15618" max="15618" width="21" style="2" customWidth="1"/>
    <col min="15619" max="15620" width="8.140625" style="2" customWidth="1"/>
    <col min="15621" max="15622" width="0" style="2" hidden="1" customWidth="1"/>
    <col min="15623" max="15623" width="8.140625" style="2" customWidth="1"/>
    <col min="15624" max="15625" width="6.85546875" style="2" customWidth="1"/>
    <col min="15626" max="15629" width="8.140625" style="2" customWidth="1"/>
    <col min="15630" max="15636" width="7.140625" style="2" customWidth="1"/>
    <col min="15637" max="15872" width="9.140625" style="2"/>
    <col min="15873" max="15873" width="3.7109375" style="2" customWidth="1"/>
    <col min="15874" max="15874" width="21" style="2" customWidth="1"/>
    <col min="15875" max="15876" width="8.140625" style="2" customWidth="1"/>
    <col min="15877" max="15878" width="0" style="2" hidden="1" customWidth="1"/>
    <col min="15879" max="15879" width="8.140625" style="2" customWidth="1"/>
    <col min="15880" max="15881" width="6.85546875" style="2" customWidth="1"/>
    <col min="15882" max="15885" width="8.140625" style="2" customWidth="1"/>
    <col min="15886" max="15892" width="7.140625" style="2" customWidth="1"/>
    <col min="15893" max="16128" width="9.140625" style="2"/>
    <col min="16129" max="16129" width="3.7109375" style="2" customWidth="1"/>
    <col min="16130" max="16130" width="21" style="2" customWidth="1"/>
    <col min="16131" max="16132" width="8.140625" style="2" customWidth="1"/>
    <col min="16133" max="16134" width="0" style="2" hidden="1" customWidth="1"/>
    <col min="16135" max="16135" width="8.140625" style="2" customWidth="1"/>
    <col min="16136" max="16137" width="6.85546875" style="2" customWidth="1"/>
    <col min="16138" max="16141" width="8.140625" style="2" customWidth="1"/>
    <col min="16142" max="16148" width="7.140625" style="2" customWidth="1"/>
    <col min="16149" max="16384" width="9.140625" style="2"/>
  </cols>
  <sheetData>
    <row r="1" spans="1:20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20" ht="51" customHeight="1" x14ac:dyDescent="0.2">
      <c r="A5" s="7" t="s">
        <v>3</v>
      </c>
      <c r="B5" s="7" t="s">
        <v>4</v>
      </c>
      <c r="C5" s="7" t="s">
        <v>5</v>
      </c>
      <c r="D5" s="7"/>
      <c r="E5" s="8" t="s">
        <v>6</v>
      </c>
      <c r="F5" s="9"/>
      <c r="G5" s="7" t="s">
        <v>7</v>
      </c>
      <c r="H5" s="7"/>
      <c r="I5" s="7"/>
      <c r="J5" s="8" t="s">
        <v>8</v>
      </c>
      <c r="K5" s="10"/>
      <c r="L5" s="10"/>
      <c r="M5" s="9"/>
      <c r="N5" s="7" t="s">
        <v>9</v>
      </c>
      <c r="O5" s="7"/>
      <c r="P5" s="7"/>
      <c r="Q5" s="7"/>
      <c r="R5" s="7"/>
      <c r="S5" s="7"/>
      <c r="T5" s="7"/>
    </row>
    <row r="6" spans="1:20" ht="29.25" customHeight="1" x14ac:dyDescent="0.2">
      <c r="A6" s="7"/>
      <c r="B6" s="7"/>
      <c r="C6" s="11" t="s">
        <v>10</v>
      </c>
      <c r="D6" s="7" t="s">
        <v>11</v>
      </c>
      <c r="E6" s="12"/>
      <c r="F6" s="12"/>
      <c r="G6" s="13" t="s">
        <v>12</v>
      </c>
      <c r="H6" s="13" t="s">
        <v>13</v>
      </c>
      <c r="I6" s="13"/>
      <c r="J6" s="13" t="s">
        <v>14</v>
      </c>
      <c r="K6" s="13"/>
      <c r="L6" s="13"/>
      <c r="M6" s="13" t="s">
        <v>15</v>
      </c>
      <c r="N6" s="13" t="s">
        <v>16</v>
      </c>
      <c r="O6" s="13" t="s">
        <v>17</v>
      </c>
      <c r="P6" s="13" t="s">
        <v>18</v>
      </c>
      <c r="Q6" s="13" t="s">
        <v>19</v>
      </c>
      <c r="R6" s="13" t="s">
        <v>20</v>
      </c>
      <c r="S6" s="13" t="s">
        <v>21</v>
      </c>
      <c r="T6" s="13" t="s">
        <v>22</v>
      </c>
    </row>
    <row r="7" spans="1:20" ht="87.75" customHeight="1" x14ac:dyDescent="0.2">
      <c r="A7" s="7"/>
      <c r="B7" s="7"/>
      <c r="C7" s="11"/>
      <c r="D7" s="7"/>
      <c r="E7" s="14"/>
      <c r="F7" s="14"/>
      <c r="G7" s="13"/>
      <c r="H7" s="15" t="s">
        <v>23</v>
      </c>
      <c r="I7" s="15" t="s">
        <v>24</v>
      </c>
      <c r="J7" s="15" t="s">
        <v>25</v>
      </c>
      <c r="K7" s="15" t="s">
        <v>26</v>
      </c>
      <c r="L7" s="15" t="s">
        <v>27</v>
      </c>
      <c r="M7" s="13"/>
      <c r="N7" s="13"/>
      <c r="O7" s="13"/>
      <c r="P7" s="13"/>
      <c r="Q7" s="13"/>
      <c r="R7" s="13"/>
      <c r="S7" s="13"/>
      <c r="T7" s="13"/>
    </row>
    <row r="8" spans="1:20" x14ac:dyDescent="0.2">
      <c r="A8" s="16">
        <v>1</v>
      </c>
      <c r="B8" s="16">
        <v>2</v>
      </c>
      <c r="C8" s="17">
        <v>3</v>
      </c>
      <c r="D8" s="16">
        <v>4</v>
      </c>
      <c r="E8" s="18"/>
      <c r="F8" s="18"/>
      <c r="G8" s="19" t="s">
        <v>28</v>
      </c>
      <c r="H8" s="20">
        <v>6</v>
      </c>
      <c r="I8" s="20">
        <v>7</v>
      </c>
      <c r="J8" s="20">
        <v>8</v>
      </c>
      <c r="K8" s="20">
        <v>9</v>
      </c>
      <c r="L8" s="20">
        <v>10</v>
      </c>
      <c r="M8" s="20">
        <v>11</v>
      </c>
      <c r="N8" s="20">
        <v>12</v>
      </c>
      <c r="O8" s="20">
        <v>13</v>
      </c>
      <c r="P8" s="20">
        <v>14</v>
      </c>
      <c r="Q8" s="20">
        <v>15</v>
      </c>
      <c r="R8" s="20">
        <v>16</v>
      </c>
      <c r="S8" s="20">
        <v>17</v>
      </c>
      <c r="T8" s="20">
        <v>18</v>
      </c>
    </row>
    <row r="9" spans="1:20" s="26" customFormat="1" ht="24.95" customHeight="1" x14ac:dyDescent="0.2">
      <c r="A9" s="21" t="s">
        <v>29</v>
      </c>
      <c r="B9" s="22" t="s">
        <v>30</v>
      </c>
      <c r="C9" s="23"/>
      <c r="D9" s="23"/>
      <c r="E9" s="24">
        <f>E10+E14+E17+E21+E24+E28+E32+E34</f>
        <v>34</v>
      </c>
      <c r="F9" s="24">
        <f>F10+F14+F17+F21+F24+F28+F32+F34</f>
        <v>34</v>
      </c>
      <c r="G9" s="24">
        <f>G10+G14+G17+G21+G24+G28+G32+G34</f>
        <v>141</v>
      </c>
      <c r="H9" s="25">
        <f t="shared" ref="H9:T9" si="0">H10+H14+H17+H21+H24+H28+H32+H34</f>
        <v>141</v>
      </c>
      <c r="I9" s="25">
        <f t="shared" si="0"/>
        <v>0</v>
      </c>
      <c r="J9" s="25">
        <f t="shared" si="0"/>
        <v>917</v>
      </c>
      <c r="K9" s="25">
        <f t="shared" si="0"/>
        <v>917</v>
      </c>
      <c r="L9" s="25">
        <f t="shared" si="0"/>
        <v>0</v>
      </c>
      <c r="M9" s="25">
        <f t="shared" si="0"/>
        <v>1650</v>
      </c>
      <c r="N9" s="25">
        <f t="shared" si="0"/>
        <v>7</v>
      </c>
      <c r="O9" s="25">
        <f t="shared" si="0"/>
        <v>18</v>
      </c>
      <c r="P9" s="25">
        <f t="shared" si="0"/>
        <v>13</v>
      </c>
      <c r="Q9" s="25">
        <f t="shared" si="0"/>
        <v>14</v>
      </c>
      <c r="R9" s="25">
        <f t="shared" si="0"/>
        <v>2</v>
      </c>
      <c r="S9" s="25">
        <f t="shared" si="0"/>
        <v>0</v>
      </c>
      <c r="T9" s="25">
        <f t="shared" si="0"/>
        <v>0</v>
      </c>
    </row>
    <row r="10" spans="1:20" s="26" customFormat="1" ht="24.95" customHeight="1" x14ac:dyDescent="0.2">
      <c r="A10" s="27"/>
      <c r="B10" s="28" t="s">
        <v>31</v>
      </c>
      <c r="C10" s="29"/>
      <c r="D10" s="29"/>
      <c r="E10" s="30">
        <f>SUBTOTAL(3,E11:E13)</f>
        <v>3</v>
      </c>
      <c r="F10" s="30">
        <f>SUBTOTAL(3,F11:F13)</f>
        <v>3</v>
      </c>
      <c r="G10" s="31">
        <f t="shared" ref="G10:T10" si="1">SUM(G11:G13)</f>
        <v>12</v>
      </c>
      <c r="H10" s="32">
        <f t="shared" si="1"/>
        <v>12</v>
      </c>
      <c r="I10" s="32">
        <f t="shared" si="1"/>
        <v>0</v>
      </c>
      <c r="J10" s="32">
        <f t="shared" si="1"/>
        <v>20</v>
      </c>
      <c r="K10" s="32">
        <f t="shared" si="1"/>
        <v>20</v>
      </c>
      <c r="L10" s="32">
        <f t="shared" si="1"/>
        <v>0</v>
      </c>
      <c r="M10" s="32">
        <f t="shared" si="1"/>
        <v>150</v>
      </c>
      <c r="N10" s="32">
        <f t="shared" si="1"/>
        <v>0</v>
      </c>
      <c r="O10" s="32">
        <f t="shared" si="1"/>
        <v>2</v>
      </c>
      <c r="P10" s="32">
        <f t="shared" si="1"/>
        <v>2</v>
      </c>
      <c r="Q10" s="32">
        <f t="shared" si="1"/>
        <v>0</v>
      </c>
      <c r="R10" s="32">
        <f t="shared" si="1"/>
        <v>0</v>
      </c>
      <c r="S10" s="32">
        <f t="shared" si="1"/>
        <v>0</v>
      </c>
      <c r="T10" s="32">
        <f t="shared" si="1"/>
        <v>0</v>
      </c>
    </row>
    <row r="11" spans="1:20" ht="24.95" customHeight="1" x14ac:dyDescent="0.2">
      <c r="A11" s="27">
        <v>1</v>
      </c>
      <c r="B11" s="33" t="s">
        <v>32</v>
      </c>
      <c r="C11" s="34">
        <v>1986</v>
      </c>
      <c r="D11" s="29"/>
      <c r="E11" s="35" t="s">
        <v>33</v>
      </c>
      <c r="F11" s="35" t="s">
        <v>34</v>
      </c>
      <c r="G11" s="36">
        <v>4</v>
      </c>
      <c r="H11" s="37">
        <v>4</v>
      </c>
      <c r="I11" s="27">
        <v>0</v>
      </c>
      <c r="J11" s="37"/>
      <c r="K11" s="37"/>
      <c r="L11" s="37"/>
      <c r="M11" s="37">
        <v>50</v>
      </c>
      <c r="N11" s="37"/>
      <c r="O11" s="37">
        <v>1</v>
      </c>
      <c r="P11" s="37"/>
      <c r="Q11" s="37"/>
      <c r="R11" s="37"/>
      <c r="S11" s="37"/>
      <c r="T11" s="37"/>
    </row>
    <row r="12" spans="1:20" ht="24.95" customHeight="1" x14ac:dyDescent="0.2">
      <c r="A12" s="27">
        <v>2</v>
      </c>
      <c r="B12" s="33" t="s">
        <v>35</v>
      </c>
      <c r="C12" s="34">
        <v>1975</v>
      </c>
      <c r="D12" s="29"/>
      <c r="E12" s="35" t="s">
        <v>33</v>
      </c>
      <c r="F12" s="35" t="s">
        <v>34</v>
      </c>
      <c r="G12" s="36">
        <v>4</v>
      </c>
      <c r="H12" s="37">
        <v>4</v>
      </c>
      <c r="I12" s="27">
        <v>0</v>
      </c>
      <c r="J12" s="37">
        <v>20</v>
      </c>
      <c r="K12" s="37">
        <v>20</v>
      </c>
      <c r="L12" s="37"/>
      <c r="M12" s="37">
        <v>50</v>
      </c>
      <c r="N12" s="37"/>
      <c r="O12" s="37"/>
      <c r="P12" s="37">
        <v>1</v>
      </c>
      <c r="Q12" s="37"/>
      <c r="R12" s="37"/>
      <c r="S12" s="37"/>
      <c r="T12" s="37"/>
    </row>
    <row r="13" spans="1:20" ht="24.95" customHeight="1" x14ac:dyDescent="0.2">
      <c r="A13" s="27">
        <v>3</v>
      </c>
      <c r="B13" s="33" t="s">
        <v>36</v>
      </c>
      <c r="C13" s="34">
        <v>1986</v>
      </c>
      <c r="D13" s="29"/>
      <c r="E13" s="35" t="s">
        <v>33</v>
      </c>
      <c r="F13" s="35" t="s">
        <v>34</v>
      </c>
      <c r="G13" s="36">
        <v>4</v>
      </c>
      <c r="H13" s="37">
        <v>4</v>
      </c>
      <c r="I13" s="27">
        <v>0</v>
      </c>
      <c r="J13" s="37"/>
      <c r="K13" s="37"/>
      <c r="L13" s="37"/>
      <c r="M13" s="37">
        <v>50</v>
      </c>
      <c r="N13" s="37"/>
      <c r="O13" s="37">
        <v>1</v>
      </c>
      <c r="P13" s="37">
        <v>1</v>
      </c>
      <c r="Q13" s="37"/>
      <c r="R13" s="37"/>
      <c r="S13" s="37"/>
      <c r="T13" s="37"/>
    </row>
    <row r="14" spans="1:20" s="26" customFormat="1" ht="24.95" customHeight="1" x14ac:dyDescent="0.2">
      <c r="A14" s="38"/>
      <c r="B14" s="28" t="s">
        <v>37</v>
      </c>
      <c r="C14" s="29"/>
      <c r="D14" s="29"/>
      <c r="E14" s="30">
        <f>SUBTOTAL(3,E15:E16)</f>
        <v>2</v>
      </c>
      <c r="F14" s="30">
        <f>SUBTOTAL(3,F15:F16)</f>
        <v>2</v>
      </c>
      <c r="G14" s="31">
        <f t="shared" ref="G14:T14" si="2">SUM(G15:G16)</f>
        <v>9</v>
      </c>
      <c r="H14" s="32">
        <f t="shared" si="2"/>
        <v>9</v>
      </c>
      <c r="I14" s="32">
        <f t="shared" si="2"/>
        <v>0</v>
      </c>
      <c r="J14" s="32">
        <f t="shared" si="2"/>
        <v>41</v>
      </c>
      <c r="K14" s="32">
        <f t="shared" si="2"/>
        <v>41</v>
      </c>
      <c r="L14" s="32">
        <f t="shared" si="2"/>
        <v>0</v>
      </c>
      <c r="M14" s="32">
        <f t="shared" si="2"/>
        <v>100</v>
      </c>
      <c r="N14" s="32">
        <f t="shared" si="2"/>
        <v>0</v>
      </c>
      <c r="O14" s="32">
        <f t="shared" si="2"/>
        <v>1</v>
      </c>
      <c r="P14" s="32">
        <f t="shared" si="2"/>
        <v>0</v>
      </c>
      <c r="Q14" s="32">
        <f t="shared" si="2"/>
        <v>1</v>
      </c>
      <c r="R14" s="32">
        <f t="shared" si="2"/>
        <v>2</v>
      </c>
      <c r="S14" s="32">
        <f t="shared" si="2"/>
        <v>0</v>
      </c>
      <c r="T14" s="32">
        <f t="shared" si="2"/>
        <v>0</v>
      </c>
    </row>
    <row r="15" spans="1:20" ht="24.95" customHeight="1" x14ac:dyDescent="0.2">
      <c r="A15" s="27">
        <v>1</v>
      </c>
      <c r="B15" s="33" t="s">
        <v>38</v>
      </c>
      <c r="C15" s="34">
        <v>1981</v>
      </c>
      <c r="D15" s="29"/>
      <c r="E15" s="35" t="s">
        <v>39</v>
      </c>
      <c r="F15" s="35" t="s">
        <v>34</v>
      </c>
      <c r="G15" s="36">
        <v>5</v>
      </c>
      <c r="H15" s="37">
        <v>5</v>
      </c>
      <c r="I15" s="27"/>
      <c r="J15" s="37">
        <v>29</v>
      </c>
      <c r="K15" s="37">
        <v>29</v>
      </c>
      <c r="L15" s="37"/>
      <c r="M15" s="37">
        <v>50</v>
      </c>
      <c r="N15" s="37"/>
      <c r="O15" s="37">
        <v>1</v>
      </c>
      <c r="P15" s="37"/>
      <c r="Q15" s="37">
        <v>1</v>
      </c>
      <c r="R15" s="37"/>
      <c r="S15" s="37"/>
      <c r="T15" s="37"/>
    </row>
    <row r="16" spans="1:20" ht="24.95" customHeight="1" x14ac:dyDescent="0.2">
      <c r="A16" s="27">
        <v>2</v>
      </c>
      <c r="B16" s="33" t="s">
        <v>40</v>
      </c>
      <c r="C16" s="34">
        <v>1977</v>
      </c>
      <c r="D16" s="29"/>
      <c r="E16" s="35" t="s">
        <v>39</v>
      </c>
      <c r="F16" s="35" t="s">
        <v>34</v>
      </c>
      <c r="G16" s="36">
        <v>4</v>
      </c>
      <c r="H16" s="37">
        <v>4</v>
      </c>
      <c r="I16" s="27"/>
      <c r="J16" s="37">
        <v>12</v>
      </c>
      <c r="K16" s="37">
        <v>12</v>
      </c>
      <c r="L16" s="37"/>
      <c r="M16" s="37">
        <v>50</v>
      </c>
      <c r="N16" s="37"/>
      <c r="O16" s="37"/>
      <c r="P16" s="37"/>
      <c r="Q16" s="37"/>
      <c r="R16" s="37">
        <v>2</v>
      </c>
      <c r="S16" s="37"/>
      <c r="T16" s="37"/>
    </row>
    <row r="17" spans="1:20" ht="24.95" customHeight="1" x14ac:dyDescent="0.2">
      <c r="A17" s="39"/>
      <c r="B17" s="28" t="s">
        <v>41</v>
      </c>
      <c r="C17" s="29"/>
      <c r="D17" s="29"/>
      <c r="E17" s="30">
        <f>SUBTOTAL(3,E18:E20)</f>
        <v>3</v>
      </c>
      <c r="F17" s="30">
        <f>SUBTOTAL(3,F18:F20)</f>
        <v>3</v>
      </c>
      <c r="G17" s="40">
        <f t="shared" ref="G17:T17" si="3" xml:space="preserve"> SUM(G18:G20)</f>
        <v>11</v>
      </c>
      <c r="H17" s="41">
        <f t="shared" si="3"/>
        <v>11</v>
      </c>
      <c r="I17" s="42">
        <f t="shared" si="3"/>
        <v>0</v>
      </c>
      <c r="J17" s="41">
        <f t="shared" si="3"/>
        <v>42</v>
      </c>
      <c r="K17" s="41">
        <f t="shared" si="3"/>
        <v>42</v>
      </c>
      <c r="L17" s="41">
        <f t="shared" si="3"/>
        <v>0</v>
      </c>
      <c r="M17" s="41">
        <f t="shared" si="3"/>
        <v>150</v>
      </c>
      <c r="N17" s="41">
        <f t="shared" si="3"/>
        <v>0</v>
      </c>
      <c r="O17" s="41">
        <f t="shared" si="3"/>
        <v>1</v>
      </c>
      <c r="P17" s="41">
        <f t="shared" si="3"/>
        <v>1</v>
      </c>
      <c r="Q17" s="41">
        <f t="shared" si="3"/>
        <v>2</v>
      </c>
      <c r="R17" s="41">
        <f t="shared" si="3"/>
        <v>0</v>
      </c>
      <c r="S17" s="41">
        <f t="shared" si="3"/>
        <v>0</v>
      </c>
      <c r="T17" s="41">
        <f t="shared" si="3"/>
        <v>0</v>
      </c>
    </row>
    <row r="18" spans="1:20" ht="24.95" customHeight="1" x14ac:dyDescent="0.2">
      <c r="A18" s="27">
        <v>1</v>
      </c>
      <c r="B18" s="33" t="s">
        <v>42</v>
      </c>
      <c r="C18" s="34">
        <v>1964</v>
      </c>
      <c r="D18" s="29"/>
      <c r="E18" s="35" t="s">
        <v>43</v>
      </c>
      <c r="F18" s="35" t="s">
        <v>34</v>
      </c>
      <c r="G18" s="36">
        <v>2</v>
      </c>
      <c r="H18" s="37">
        <v>2</v>
      </c>
      <c r="I18" s="27">
        <v>0</v>
      </c>
      <c r="J18" s="37">
        <v>12</v>
      </c>
      <c r="K18" s="37">
        <v>12</v>
      </c>
      <c r="L18" s="37"/>
      <c r="M18" s="37">
        <v>50</v>
      </c>
      <c r="N18" s="37"/>
      <c r="O18" s="37"/>
      <c r="P18" s="37"/>
      <c r="Q18" s="37"/>
      <c r="R18" s="37"/>
      <c r="S18" s="37"/>
      <c r="T18" s="37"/>
    </row>
    <row r="19" spans="1:20" ht="24.95" customHeight="1" x14ac:dyDescent="0.2">
      <c r="A19" s="27">
        <v>2</v>
      </c>
      <c r="B19" s="33" t="s">
        <v>44</v>
      </c>
      <c r="C19" s="34">
        <v>1979</v>
      </c>
      <c r="D19" s="29"/>
      <c r="E19" s="35" t="s">
        <v>43</v>
      </c>
      <c r="F19" s="35" t="s">
        <v>34</v>
      </c>
      <c r="G19" s="36">
        <v>5</v>
      </c>
      <c r="H19" s="37">
        <v>5</v>
      </c>
      <c r="I19" s="27">
        <v>0</v>
      </c>
      <c r="J19" s="37"/>
      <c r="K19" s="37"/>
      <c r="L19" s="37"/>
      <c r="M19" s="37">
        <v>50</v>
      </c>
      <c r="N19" s="37"/>
      <c r="O19" s="37"/>
      <c r="P19" s="37"/>
      <c r="Q19" s="37">
        <v>2</v>
      </c>
      <c r="R19" s="37"/>
      <c r="S19" s="37"/>
      <c r="T19" s="37"/>
    </row>
    <row r="20" spans="1:20" ht="24.95" customHeight="1" x14ac:dyDescent="0.2">
      <c r="A20" s="27">
        <v>3</v>
      </c>
      <c r="B20" s="33" t="s">
        <v>45</v>
      </c>
      <c r="C20" s="34">
        <v>1990</v>
      </c>
      <c r="D20" s="29"/>
      <c r="E20" s="35" t="s">
        <v>43</v>
      </c>
      <c r="F20" s="35" t="s">
        <v>34</v>
      </c>
      <c r="G20" s="36">
        <v>4</v>
      </c>
      <c r="H20" s="37">
        <v>4</v>
      </c>
      <c r="I20" s="27">
        <v>0</v>
      </c>
      <c r="J20" s="37">
        <v>30</v>
      </c>
      <c r="K20" s="37">
        <v>30</v>
      </c>
      <c r="L20" s="37"/>
      <c r="M20" s="37">
        <v>50</v>
      </c>
      <c r="N20" s="37"/>
      <c r="O20" s="37">
        <v>1</v>
      </c>
      <c r="P20" s="37">
        <v>1</v>
      </c>
      <c r="Q20" s="37"/>
      <c r="R20" s="37"/>
      <c r="S20" s="37"/>
      <c r="T20" s="37"/>
    </row>
    <row r="21" spans="1:20" ht="24.95" customHeight="1" x14ac:dyDescent="0.2">
      <c r="A21" s="43"/>
      <c r="B21" s="38" t="s">
        <v>46</v>
      </c>
      <c r="C21" s="29"/>
      <c r="D21" s="29"/>
      <c r="E21" s="30">
        <f>SUBTOTAL(3,E22:E23)</f>
        <v>2</v>
      </c>
      <c r="F21" s="30">
        <f>SUBTOTAL(3,F22:F23)</f>
        <v>2</v>
      </c>
      <c r="G21" s="44">
        <f xml:space="preserve"> SUM(G22:G23)</f>
        <v>8</v>
      </c>
      <c r="H21" s="44">
        <f t="shared" ref="H21:T21" si="4" xml:space="preserve"> SUM(H22:H23)</f>
        <v>8</v>
      </c>
      <c r="I21" s="44">
        <f t="shared" si="4"/>
        <v>0</v>
      </c>
      <c r="J21" s="44">
        <f t="shared" si="4"/>
        <v>48</v>
      </c>
      <c r="K21" s="44">
        <f t="shared" si="4"/>
        <v>48</v>
      </c>
      <c r="L21" s="44">
        <f t="shared" si="4"/>
        <v>0</v>
      </c>
      <c r="M21" s="44">
        <f t="shared" si="4"/>
        <v>100</v>
      </c>
      <c r="N21" s="44">
        <f t="shared" si="4"/>
        <v>0</v>
      </c>
      <c r="O21" s="44">
        <f t="shared" si="4"/>
        <v>2</v>
      </c>
      <c r="P21" s="44">
        <f t="shared" si="4"/>
        <v>1</v>
      </c>
      <c r="Q21" s="44">
        <f t="shared" si="4"/>
        <v>0</v>
      </c>
      <c r="R21" s="44">
        <f t="shared" si="4"/>
        <v>0</v>
      </c>
      <c r="S21" s="44">
        <f t="shared" si="4"/>
        <v>0</v>
      </c>
      <c r="T21" s="44">
        <f t="shared" si="4"/>
        <v>0</v>
      </c>
    </row>
    <row r="22" spans="1:20" ht="24.95" customHeight="1" x14ac:dyDescent="0.2">
      <c r="A22" s="27">
        <v>1</v>
      </c>
      <c r="B22" s="33" t="s">
        <v>47</v>
      </c>
      <c r="C22" s="34">
        <v>1971</v>
      </c>
      <c r="D22" s="29"/>
      <c r="E22" s="35" t="s">
        <v>48</v>
      </c>
      <c r="F22" s="35" t="s">
        <v>34</v>
      </c>
      <c r="G22" s="36">
        <v>5</v>
      </c>
      <c r="H22" s="37">
        <v>5</v>
      </c>
      <c r="I22" s="27">
        <v>0</v>
      </c>
      <c r="J22" s="37"/>
      <c r="K22" s="37"/>
      <c r="L22" s="37"/>
      <c r="M22" s="37">
        <v>50</v>
      </c>
      <c r="N22" s="37"/>
      <c r="O22" s="37">
        <v>1</v>
      </c>
      <c r="P22" s="37">
        <v>1</v>
      </c>
      <c r="Q22" s="37"/>
      <c r="R22" s="37"/>
      <c r="S22" s="37"/>
      <c r="T22" s="37"/>
    </row>
    <row r="23" spans="1:20" ht="24.95" customHeight="1" x14ac:dyDescent="0.2">
      <c r="A23" s="27">
        <v>2</v>
      </c>
      <c r="B23" s="33" t="s">
        <v>49</v>
      </c>
      <c r="C23" s="34">
        <v>1990</v>
      </c>
      <c r="D23" s="29"/>
      <c r="E23" s="35" t="s">
        <v>48</v>
      </c>
      <c r="F23" s="35" t="s">
        <v>34</v>
      </c>
      <c r="G23" s="36">
        <v>3</v>
      </c>
      <c r="H23" s="37">
        <v>3</v>
      </c>
      <c r="I23" s="27">
        <v>0</v>
      </c>
      <c r="J23" s="37">
        <v>48</v>
      </c>
      <c r="K23" s="37">
        <v>48</v>
      </c>
      <c r="L23" s="37"/>
      <c r="M23" s="37">
        <v>50</v>
      </c>
      <c r="N23" s="37"/>
      <c r="O23" s="37">
        <v>1</v>
      </c>
      <c r="P23" s="37"/>
      <c r="Q23" s="37"/>
      <c r="R23" s="37"/>
      <c r="S23" s="37"/>
      <c r="T23" s="37"/>
    </row>
    <row r="24" spans="1:20" ht="24.95" customHeight="1" x14ac:dyDescent="0.2">
      <c r="A24" s="43"/>
      <c r="B24" s="38" t="s">
        <v>50</v>
      </c>
      <c r="C24" s="29"/>
      <c r="D24" s="29"/>
      <c r="E24" s="30">
        <f>SUBTOTAL(3,E25:E27)</f>
        <v>3</v>
      </c>
      <c r="F24" s="30">
        <f>SUBTOTAL(3,F25:F27)</f>
        <v>3</v>
      </c>
      <c r="G24" s="44">
        <f t="shared" ref="G24:T24" si="5" xml:space="preserve"> SUM(G25:G27)</f>
        <v>16</v>
      </c>
      <c r="H24" s="45">
        <f t="shared" si="5"/>
        <v>16</v>
      </c>
      <c r="I24" s="21">
        <f t="shared" si="5"/>
        <v>0</v>
      </c>
      <c r="J24" s="45">
        <f t="shared" si="5"/>
        <v>53</v>
      </c>
      <c r="K24" s="45">
        <f t="shared" si="5"/>
        <v>53</v>
      </c>
      <c r="L24" s="45">
        <f t="shared" si="5"/>
        <v>0</v>
      </c>
      <c r="M24" s="45">
        <f t="shared" si="5"/>
        <v>150</v>
      </c>
      <c r="N24" s="45">
        <f t="shared" si="5"/>
        <v>0</v>
      </c>
      <c r="O24" s="45">
        <f t="shared" si="5"/>
        <v>1</v>
      </c>
      <c r="P24" s="45">
        <f t="shared" si="5"/>
        <v>2</v>
      </c>
      <c r="Q24" s="45">
        <f t="shared" si="5"/>
        <v>4</v>
      </c>
      <c r="R24" s="45">
        <f t="shared" si="5"/>
        <v>0</v>
      </c>
      <c r="S24" s="45">
        <f t="shared" si="5"/>
        <v>0</v>
      </c>
      <c r="T24" s="45">
        <f t="shared" si="5"/>
        <v>0</v>
      </c>
    </row>
    <row r="25" spans="1:20" ht="24.95" customHeight="1" x14ac:dyDescent="0.2">
      <c r="A25" s="27">
        <v>1</v>
      </c>
      <c r="B25" s="33" t="s">
        <v>51</v>
      </c>
      <c r="C25" s="34">
        <v>1978</v>
      </c>
      <c r="D25" s="29"/>
      <c r="E25" s="35" t="s">
        <v>52</v>
      </c>
      <c r="F25" s="35" t="s">
        <v>34</v>
      </c>
      <c r="G25" s="36">
        <v>4</v>
      </c>
      <c r="H25" s="37">
        <v>4</v>
      </c>
      <c r="I25" s="27">
        <v>0</v>
      </c>
      <c r="J25" s="37">
        <v>28</v>
      </c>
      <c r="K25" s="37">
        <v>28</v>
      </c>
      <c r="L25" s="37"/>
      <c r="M25" s="37">
        <v>50</v>
      </c>
      <c r="N25" s="37"/>
      <c r="O25" s="37"/>
      <c r="P25" s="37"/>
      <c r="Q25" s="37">
        <v>1</v>
      </c>
      <c r="R25" s="37"/>
      <c r="S25" s="37"/>
      <c r="T25" s="37"/>
    </row>
    <row r="26" spans="1:20" ht="24.95" customHeight="1" x14ac:dyDescent="0.2">
      <c r="A26" s="27">
        <v>2</v>
      </c>
      <c r="B26" s="33" t="s">
        <v>53</v>
      </c>
      <c r="C26" s="34">
        <v>1980</v>
      </c>
      <c r="D26" s="29"/>
      <c r="E26" s="35" t="s">
        <v>52</v>
      </c>
      <c r="F26" s="35" t="s">
        <v>34</v>
      </c>
      <c r="G26" s="36">
        <v>6</v>
      </c>
      <c r="H26" s="37">
        <v>6</v>
      </c>
      <c r="I26" s="27">
        <v>0</v>
      </c>
      <c r="J26" s="37">
        <v>25</v>
      </c>
      <c r="K26" s="37">
        <v>25</v>
      </c>
      <c r="L26" s="37"/>
      <c r="M26" s="37">
        <v>50</v>
      </c>
      <c r="N26" s="37"/>
      <c r="O26" s="37">
        <v>1</v>
      </c>
      <c r="P26" s="37">
        <v>1</v>
      </c>
      <c r="Q26" s="37">
        <v>2</v>
      </c>
      <c r="R26" s="37"/>
      <c r="S26" s="37"/>
      <c r="T26" s="37"/>
    </row>
    <row r="27" spans="1:20" ht="24.95" customHeight="1" x14ac:dyDescent="0.2">
      <c r="A27" s="27">
        <v>3</v>
      </c>
      <c r="B27" s="33" t="s">
        <v>54</v>
      </c>
      <c r="C27" s="34">
        <v>1976</v>
      </c>
      <c r="D27" s="29"/>
      <c r="E27" s="35" t="s">
        <v>52</v>
      </c>
      <c r="F27" s="35" t="s">
        <v>34</v>
      </c>
      <c r="G27" s="36">
        <v>6</v>
      </c>
      <c r="H27" s="37">
        <v>6</v>
      </c>
      <c r="I27" s="27">
        <v>0</v>
      </c>
      <c r="J27" s="37"/>
      <c r="K27" s="37"/>
      <c r="L27" s="37"/>
      <c r="M27" s="37">
        <v>50</v>
      </c>
      <c r="N27" s="37"/>
      <c r="O27" s="37"/>
      <c r="P27" s="37">
        <v>1</v>
      </c>
      <c r="Q27" s="37">
        <v>1</v>
      </c>
      <c r="R27" s="37"/>
      <c r="S27" s="37"/>
      <c r="T27" s="37"/>
    </row>
    <row r="28" spans="1:20" ht="24.95" customHeight="1" x14ac:dyDescent="0.2">
      <c r="A28" s="43"/>
      <c r="B28" s="38" t="s">
        <v>55</v>
      </c>
      <c r="C28" s="29"/>
      <c r="D28" s="29"/>
      <c r="E28" s="30">
        <f>SUBTOTAL(3,E29:E31)</f>
        <v>3</v>
      </c>
      <c r="F28" s="30">
        <f>SUBTOTAL(3,F29:F31)</f>
        <v>3</v>
      </c>
      <c r="G28" s="44">
        <f t="shared" ref="G28:T28" si="6" xml:space="preserve"> SUM(G29:G31)</f>
        <v>16</v>
      </c>
      <c r="H28" s="45">
        <f t="shared" si="6"/>
        <v>16</v>
      </c>
      <c r="I28" s="21">
        <f t="shared" si="6"/>
        <v>0</v>
      </c>
      <c r="J28" s="45">
        <f t="shared" si="6"/>
        <v>20</v>
      </c>
      <c r="K28" s="45">
        <f t="shared" si="6"/>
        <v>20</v>
      </c>
      <c r="L28" s="45">
        <f t="shared" si="6"/>
        <v>0</v>
      </c>
      <c r="M28" s="45">
        <f t="shared" si="6"/>
        <v>150</v>
      </c>
      <c r="N28" s="45">
        <f t="shared" si="6"/>
        <v>0</v>
      </c>
      <c r="O28" s="45">
        <f t="shared" si="6"/>
        <v>2</v>
      </c>
      <c r="P28" s="45">
        <f t="shared" si="6"/>
        <v>3</v>
      </c>
      <c r="Q28" s="45">
        <f t="shared" si="6"/>
        <v>3</v>
      </c>
      <c r="R28" s="45">
        <f t="shared" si="6"/>
        <v>0</v>
      </c>
      <c r="S28" s="45">
        <f t="shared" si="6"/>
        <v>0</v>
      </c>
      <c r="T28" s="45">
        <f t="shared" si="6"/>
        <v>0</v>
      </c>
    </row>
    <row r="29" spans="1:20" ht="24.95" customHeight="1" x14ac:dyDescent="0.2">
      <c r="A29" s="27">
        <v>1</v>
      </c>
      <c r="B29" s="33" t="s">
        <v>56</v>
      </c>
      <c r="C29" s="34">
        <v>1976</v>
      </c>
      <c r="D29" s="29"/>
      <c r="E29" s="35" t="s">
        <v>57</v>
      </c>
      <c r="F29" s="35" t="s">
        <v>34</v>
      </c>
      <c r="G29" s="36">
        <v>5</v>
      </c>
      <c r="H29" s="37">
        <v>5</v>
      </c>
      <c r="I29" s="27">
        <v>0</v>
      </c>
      <c r="J29" s="37"/>
      <c r="K29" s="37"/>
      <c r="L29" s="37"/>
      <c r="M29" s="37">
        <v>50</v>
      </c>
      <c r="N29" s="37"/>
      <c r="O29" s="37">
        <v>1</v>
      </c>
      <c r="P29" s="37">
        <v>1</v>
      </c>
      <c r="Q29" s="37">
        <v>1</v>
      </c>
      <c r="R29" s="37"/>
      <c r="S29" s="37"/>
      <c r="T29" s="37"/>
    </row>
    <row r="30" spans="1:20" ht="24.95" customHeight="1" x14ac:dyDescent="0.2">
      <c r="A30" s="27">
        <v>2</v>
      </c>
      <c r="B30" s="33" t="s">
        <v>58</v>
      </c>
      <c r="C30" s="34">
        <v>1980</v>
      </c>
      <c r="D30" s="29"/>
      <c r="E30" s="35" t="s">
        <v>57</v>
      </c>
      <c r="F30" s="35" t="s">
        <v>34</v>
      </c>
      <c r="G30" s="36">
        <v>6</v>
      </c>
      <c r="H30" s="37">
        <v>6</v>
      </c>
      <c r="I30" s="27">
        <v>0</v>
      </c>
      <c r="J30" s="37">
        <v>20</v>
      </c>
      <c r="K30" s="37">
        <v>20</v>
      </c>
      <c r="L30" s="37"/>
      <c r="M30" s="37">
        <v>50</v>
      </c>
      <c r="N30" s="37"/>
      <c r="O30" s="37"/>
      <c r="P30" s="37">
        <v>2</v>
      </c>
      <c r="Q30" s="37">
        <v>1</v>
      </c>
      <c r="R30" s="37"/>
      <c r="S30" s="37"/>
      <c r="T30" s="37"/>
    </row>
    <row r="31" spans="1:20" ht="24.95" customHeight="1" x14ac:dyDescent="0.2">
      <c r="A31" s="27">
        <v>3</v>
      </c>
      <c r="B31" s="33" t="s">
        <v>59</v>
      </c>
      <c r="C31" s="34">
        <v>1980</v>
      </c>
      <c r="D31" s="29"/>
      <c r="E31" s="35" t="s">
        <v>57</v>
      </c>
      <c r="F31" s="35" t="s">
        <v>34</v>
      </c>
      <c r="G31" s="36">
        <v>5</v>
      </c>
      <c r="H31" s="37">
        <v>5</v>
      </c>
      <c r="I31" s="27">
        <v>0</v>
      </c>
      <c r="J31" s="37"/>
      <c r="K31" s="37"/>
      <c r="L31" s="37"/>
      <c r="M31" s="37">
        <v>50</v>
      </c>
      <c r="N31" s="37"/>
      <c r="O31" s="37">
        <v>1</v>
      </c>
      <c r="P31" s="37"/>
      <c r="Q31" s="37">
        <v>1</v>
      </c>
      <c r="R31" s="37"/>
      <c r="S31" s="37"/>
      <c r="T31" s="37"/>
    </row>
    <row r="32" spans="1:20" ht="24.95" customHeight="1" x14ac:dyDescent="0.2">
      <c r="A32" s="43"/>
      <c r="B32" s="38" t="s">
        <v>60</v>
      </c>
      <c r="C32" s="29"/>
      <c r="D32" s="29"/>
      <c r="E32" s="30">
        <f>SUBTOTAL(3,E33)</f>
        <v>1</v>
      </c>
      <c r="F32" s="30">
        <f>SUBTOTAL(3,F33)</f>
        <v>1</v>
      </c>
      <c r="G32" s="44">
        <f t="shared" ref="G32:T32" si="7" xml:space="preserve"> SUM(G33:G33)</f>
        <v>5</v>
      </c>
      <c r="H32" s="45">
        <f t="shared" si="7"/>
        <v>5</v>
      </c>
      <c r="I32" s="21">
        <f t="shared" si="7"/>
        <v>0</v>
      </c>
      <c r="J32" s="45">
        <f t="shared" si="7"/>
        <v>45</v>
      </c>
      <c r="K32" s="45">
        <f t="shared" si="7"/>
        <v>45</v>
      </c>
      <c r="L32" s="45">
        <f t="shared" si="7"/>
        <v>0</v>
      </c>
      <c r="M32" s="45">
        <f t="shared" si="7"/>
        <v>50</v>
      </c>
      <c r="N32" s="45">
        <f t="shared" si="7"/>
        <v>0</v>
      </c>
      <c r="O32" s="45">
        <f t="shared" si="7"/>
        <v>0</v>
      </c>
      <c r="P32" s="45">
        <f t="shared" si="7"/>
        <v>1</v>
      </c>
      <c r="Q32" s="45">
        <f t="shared" si="7"/>
        <v>1</v>
      </c>
      <c r="R32" s="45">
        <f t="shared" si="7"/>
        <v>0</v>
      </c>
      <c r="S32" s="45">
        <f t="shared" si="7"/>
        <v>0</v>
      </c>
      <c r="T32" s="45">
        <f t="shared" si="7"/>
        <v>0</v>
      </c>
    </row>
    <row r="33" spans="1:20" ht="24.95" customHeight="1" x14ac:dyDescent="0.2">
      <c r="A33" s="27">
        <v>1</v>
      </c>
      <c r="B33" s="33" t="s">
        <v>61</v>
      </c>
      <c r="C33" s="34">
        <v>1979</v>
      </c>
      <c r="D33" s="29"/>
      <c r="E33" s="35" t="s">
        <v>62</v>
      </c>
      <c r="F33" s="35" t="s">
        <v>34</v>
      </c>
      <c r="G33" s="36">
        <v>5</v>
      </c>
      <c r="H33" s="37">
        <v>5</v>
      </c>
      <c r="I33" s="27">
        <v>0</v>
      </c>
      <c r="J33" s="37">
        <v>45</v>
      </c>
      <c r="K33" s="37">
        <v>45</v>
      </c>
      <c r="L33" s="37"/>
      <c r="M33" s="37">
        <v>50</v>
      </c>
      <c r="N33" s="37"/>
      <c r="O33" s="37"/>
      <c r="P33" s="37">
        <v>1</v>
      </c>
      <c r="Q33" s="37">
        <v>1</v>
      </c>
      <c r="R33" s="37"/>
      <c r="S33" s="37"/>
      <c r="T33" s="37"/>
    </row>
    <row r="34" spans="1:20" ht="24.95" customHeight="1" x14ac:dyDescent="0.2">
      <c r="A34" s="43"/>
      <c r="B34" s="38" t="s">
        <v>63</v>
      </c>
      <c r="C34" s="29"/>
      <c r="D34" s="29"/>
      <c r="E34" s="30">
        <f>SUBTOTAL(3,E35:E51)</f>
        <v>17</v>
      </c>
      <c r="F34" s="30">
        <f>SUBTOTAL(3,F35:F51)</f>
        <v>17</v>
      </c>
      <c r="G34" s="44">
        <f xml:space="preserve"> SUM(G35:G51)</f>
        <v>64</v>
      </c>
      <c r="H34" s="44">
        <f t="shared" ref="H34:T34" si="8" xml:space="preserve"> SUM(H35:H51)</f>
        <v>64</v>
      </c>
      <c r="I34" s="44">
        <f t="shared" si="8"/>
        <v>0</v>
      </c>
      <c r="J34" s="44">
        <f t="shared" si="8"/>
        <v>648</v>
      </c>
      <c r="K34" s="44">
        <f t="shared" si="8"/>
        <v>648</v>
      </c>
      <c r="L34" s="44">
        <f t="shared" si="8"/>
        <v>0</v>
      </c>
      <c r="M34" s="44">
        <f t="shared" si="8"/>
        <v>800</v>
      </c>
      <c r="N34" s="44">
        <f t="shared" si="8"/>
        <v>7</v>
      </c>
      <c r="O34" s="44">
        <f t="shared" si="8"/>
        <v>9</v>
      </c>
      <c r="P34" s="44">
        <f t="shared" si="8"/>
        <v>3</v>
      </c>
      <c r="Q34" s="44">
        <f t="shared" si="8"/>
        <v>3</v>
      </c>
      <c r="R34" s="44">
        <f t="shared" si="8"/>
        <v>0</v>
      </c>
      <c r="S34" s="44">
        <f t="shared" si="8"/>
        <v>0</v>
      </c>
      <c r="T34" s="44">
        <f t="shared" si="8"/>
        <v>0</v>
      </c>
    </row>
    <row r="35" spans="1:20" ht="24.95" customHeight="1" x14ac:dyDescent="0.2">
      <c r="A35" s="27">
        <v>1</v>
      </c>
      <c r="B35" s="33" t="s">
        <v>64</v>
      </c>
      <c r="C35" s="34">
        <v>1977</v>
      </c>
      <c r="D35" s="29"/>
      <c r="E35" s="35" t="s">
        <v>65</v>
      </c>
      <c r="F35" s="35" t="s">
        <v>34</v>
      </c>
      <c r="G35" s="36">
        <v>4</v>
      </c>
      <c r="H35" s="37">
        <v>4</v>
      </c>
      <c r="I35" s="27">
        <v>0</v>
      </c>
      <c r="J35" s="37"/>
      <c r="K35" s="37"/>
      <c r="L35" s="37"/>
      <c r="M35" s="37">
        <v>50</v>
      </c>
      <c r="N35" s="37"/>
      <c r="O35" s="37"/>
      <c r="P35" s="37"/>
      <c r="Q35" s="37">
        <v>1</v>
      </c>
      <c r="R35" s="37"/>
      <c r="S35" s="37"/>
      <c r="T35" s="37"/>
    </row>
    <row r="36" spans="1:20" ht="24.95" customHeight="1" x14ac:dyDescent="0.2">
      <c r="A36" s="27">
        <v>2</v>
      </c>
      <c r="B36" s="33" t="s">
        <v>66</v>
      </c>
      <c r="C36" s="34">
        <v>1976</v>
      </c>
      <c r="D36" s="29"/>
      <c r="E36" s="35" t="s">
        <v>65</v>
      </c>
      <c r="F36" s="35" t="s">
        <v>34</v>
      </c>
      <c r="G36" s="36">
        <v>3</v>
      </c>
      <c r="H36" s="37">
        <v>3</v>
      </c>
      <c r="I36" s="27">
        <v>0</v>
      </c>
      <c r="J36" s="37"/>
      <c r="K36" s="37"/>
      <c r="L36" s="37"/>
      <c r="M36" s="37">
        <v>50</v>
      </c>
      <c r="N36" s="37"/>
      <c r="O36" s="37"/>
      <c r="P36" s="37"/>
      <c r="Q36" s="37"/>
      <c r="R36" s="37"/>
      <c r="S36" s="37"/>
      <c r="T36" s="37"/>
    </row>
    <row r="37" spans="1:20" ht="24.95" customHeight="1" x14ac:dyDescent="0.2">
      <c r="A37" s="27">
        <v>3</v>
      </c>
      <c r="B37" s="33" t="s">
        <v>67</v>
      </c>
      <c r="C37" s="34">
        <v>1989</v>
      </c>
      <c r="D37" s="29"/>
      <c r="E37" s="35" t="s">
        <v>65</v>
      </c>
      <c r="F37" s="35" t="s">
        <v>34</v>
      </c>
      <c r="G37" s="36">
        <v>4</v>
      </c>
      <c r="H37" s="37">
        <v>4</v>
      </c>
      <c r="I37" s="27">
        <v>0</v>
      </c>
      <c r="J37" s="37">
        <v>50</v>
      </c>
      <c r="K37" s="37">
        <v>50</v>
      </c>
      <c r="L37" s="37"/>
      <c r="M37" s="37">
        <v>50</v>
      </c>
      <c r="N37" s="37">
        <v>1</v>
      </c>
      <c r="O37" s="37">
        <v>1</v>
      </c>
      <c r="P37" s="37"/>
      <c r="Q37" s="37"/>
      <c r="R37" s="37"/>
      <c r="S37" s="37"/>
      <c r="T37" s="37"/>
    </row>
    <row r="38" spans="1:20" ht="24.95" customHeight="1" x14ac:dyDescent="0.2">
      <c r="A38" s="27">
        <v>4</v>
      </c>
      <c r="B38" s="33" t="s">
        <v>68</v>
      </c>
      <c r="C38" s="34">
        <v>1992</v>
      </c>
      <c r="D38" s="29"/>
      <c r="E38" s="35" t="s">
        <v>65</v>
      </c>
      <c r="F38" s="35" t="s">
        <v>34</v>
      </c>
      <c r="G38" s="36">
        <v>4</v>
      </c>
      <c r="H38" s="37">
        <v>4</v>
      </c>
      <c r="I38" s="27">
        <v>0</v>
      </c>
      <c r="J38" s="37">
        <v>47</v>
      </c>
      <c r="K38" s="37">
        <v>47</v>
      </c>
      <c r="L38" s="37"/>
      <c r="M38" s="37">
        <v>50</v>
      </c>
      <c r="N38" s="37">
        <v>1</v>
      </c>
      <c r="O38" s="37">
        <v>1</v>
      </c>
      <c r="P38" s="37"/>
      <c r="Q38" s="37"/>
      <c r="R38" s="37"/>
      <c r="S38" s="37"/>
      <c r="T38" s="37"/>
    </row>
    <row r="39" spans="1:20" ht="24.95" customHeight="1" x14ac:dyDescent="0.2">
      <c r="A39" s="27">
        <v>5</v>
      </c>
      <c r="B39" s="33" t="s">
        <v>69</v>
      </c>
      <c r="C39" s="34">
        <v>1970</v>
      </c>
      <c r="D39" s="29"/>
      <c r="E39" s="35" t="s">
        <v>65</v>
      </c>
      <c r="F39" s="35" t="s">
        <v>34</v>
      </c>
      <c r="G39" s="36">
        <v>4</v>
      </c>
      <c r="H39" s="37">
        <v>4</v>
      </c>
      <c r="I39" s="27">
        <v>0</v>
      </c>
      <c r="J39" s="37">
        <v>40</v>
      </c>
      <c r="K39" s="37">
        <v>40</v>
      </c>
      <c r="L39" s="37"/>
      <c r="M39" s="37">
        <v>50</v>
      </c>
      <c r="N39" s="37"/>
      <c r="O39" s="37"/>
      <c r="P39" s="37"/>
      <c r="Q39" s="37">
        <v>1</v>
      </c>
      <c r="R39" s="37"/>
      <c r="S39" s="37"/>
      <c r="T39" s="37"/>
    </row>
    <row r="40" spans="1:20" ht="24.95" customHeight="1" x14ac:dyDescent="0.2">
      <c r="A40" s="27">
        <v>6</v>
      </c>
      <c r="B40" s="33" t="s">
        <v>70</v>
      </c>
      <c r="C40" s="34">
        <v>1985</v>
      </c>
      <c r="D40" s="29"/>
      <c r="E40" s="35" t="s">
        <v>65</v>
      </c>
      <c r="F40" s="35" t="s">
        <v>34</v>
      </c>
      <c r="G40" s="36">
        <v>5</v>
      </c>
      <c r="H40" s="37">
        <v>5</v>
      </c>
      <c r="I40" s="27">
        <v>0</v>
      </c>
      <c r="J40" s="37">
        <v>30</v>
      </c>
      <c r="K40" s="37">
        <v>30</v>
      </c>
      <c r="L40" s="37"/>
      <c r="M40" s="37">
        <v>50</v>
      </c>
      <c r="N40" s="37">
        <v>1</v>
      </c>
      <c r="O40" s="37">
        <v>1</v>
      </c>
      <c r="P40" s="37">
        <v>1</v>
      </c>
      <c r="Q40" s="37"/>
      <c r="R40" s="37"/>
      <c r="S40" s="37"/>
      <c r="T40" s="37"/>
    </row>
    <row r="41" spans="1:20" ht="24.95" customHeight="1" x14ac:dyDescent="0.2">
      <c r="A41" s="27">
        <v>7</v>
      </c>
      <c r="B41" s="33" t="s">
        <v>71</v>
      </c>
      <c r="C41" s="34">
        <v>1976</v>
      </c>
      <c r="D41" s="29"/>
      <c r="E41" s="35" t="s">
        <v>65</v>
      </c>
      <c r="F41" s="35" t="s">
        <v>34</v>
      </c>
      <c r="G41" s="36">
        <v>3</v>
      </c>
      <c r="H41" s="37">
        <v>3</v>
      </c>
      <c r="I41" s="27">
        <v>0</v>
      </c>
      <c r="J41" s="37">
        <v>25</v>
      </c>
      <c r="K41" s="37">
        <v>25</v>
      </c>
      <c r="L41" s="37"/>
      <c r="M41" s="37">
        <v>50</v>
      </c>
      <c r="N41" s="37"/>
      <c r="O41" s="37"/>
      <c r="P41" s="37"/>
      <c r="Q41" s="37"/>
      <c r="R41" s="37"/>
      <c r="S41" s="37"/>
      <c r="T41" s="37"/>
    </row>
    <row r="42" spans="1:20" ht="24.95" customHeight="1" x14ac:dyDescent="0.2">
      <c r="A42" s="27">
        <v>8</v>
      </c>
      <c r="B42" s="33" t="s">
        <v>72</v>
      </c>
      <c r="C42" s="34">
        <v>1987</v>
      </c>
      <c r="D42" s="29"/>
      <c r="E42" s="35" t="s">
        <v>65</v>
      </c>
      <c r="F42" s="35" t="s">
        <v>34</v>
      </c>
      <c r="G42" s="36">
        <v>4</v>
      </c>
      <c r="H42" s="37">
        <v>4</v>
      </c>
      <c r="I42" s="27">
        <v>0</v>
      </c>
      <c r="J42" s="37">
        <v>15</v>
      </c>
      <c r="K42" s="37">
        <v>15</v>
      </c>
      <c r="L42" s="37"/>
      <c r="M42" s="37">
        <v>50</v>
      </c>
      <c r="N42" s="37"/>
      <c r="O42" s="37">
        <v>1</v>
      </c>
      <c r="P42" s="37"/>
      <c r="Q42" s="37"/>
      <c r="R42" s="37"/>
      <c r="S42" s="37"/>
      <c r="T42" s="37"/>
    </row>
    <row r="43" spans="1:20" ht="24.95" customHeight="1" x14ac:dyDescent="0.2">
      <c r="A43" s="27">
        <v>9</v>
      </c>
      <c r="B43" s="33" t="s">
        <v>73</v>
      </c>
      <c r="C43" s="34">
        <v>1989</v>
      </c>
      <c r="D43" s="29"/>
      <c r="E43" s="35" t="s">
        <v>65</v>
      </c>
      <c r="F43" s="35" t="s">
        <v>34</v>
      </c>
      <c r="G43" s="36">
        <v>2</v>
      </c>
      <c r="H43" s="37">
        <v>2</v>
      </c>
      <c r="I43" s="27">
        <v>0</v>
      </c>
      <c r="J43" s="37">
        <v>55</v>
      </c>
      <c r="K43" s="37">
        <v>55</v>
      </c>
      <c r="L43" s="37"/>
      <c r="M43" s="37">
        <v>50</v>
      </c>
      <c r="N43" s="37"/>
      <c r="O43" s="37"/>
      <c r="P43" s="37"/>
      <c r="Q43" s="37"/>
      <c r="R43" s="37"/>
      <c r="S43" s="37"/>
      <c r="T43" s="37"/>
    </row>
    <row r="44" spans="1:20" ht="24.95" customHeight="1" x14ac:dyDescent="0.2">
      <c r="A44" s="27">
        <v>10</v>
      </c>
      <c r="B44" s="33" t="s">
        <v>74</v>
      </c>
      <c r="C44" s="34">
        <v>1982</v>
      </c>
      <c r="D44" s="29"/>
      <c r="E44" s="35" t="s">
        <v>65</v>
      </c>
      <c r="F44" s="35" t="s">
        <v>34</v>
      </c>
      <c r="G44" s="36">
        <v>4</v>
      </c>
      <c r="H44" s="37">
        <v>4</v>
      </c>
      <c r="I44" s="27">
        <v>0</v>
      </c>
      <c r="J44" s="37">
        <v>75</v>
      </c>
      <c r="K44" s="37">
        <v>75</v>
      </c>
      <c r="L44" s="37"/>
      <c r="M44" s="37">
        <v>50</v>
      </c>
      <c r="N44" s="37"/>
      <c r="O44" s="37">
        <v>1</v>
      </c>
      <c r="P44" s="37"/>
      <c r="Q44" s="37">
        <v>1</v>
      </c>
      <c r="R44" s="37"/>
      <c r="S44" s="37"/>
      <c r="T44" s="37"/>
    </row>
    <row r="45" spans="1:20" ht="24.95" customHeight="1" x14ac:dyDescent="0.2">
      <c r="A45" s="27">
        <v>11</v>
      </c>
      <c r="B45" s="33" t="s">
        <v>75</v>
      </c>
      <c r="C45" s="34">
        <v>1995</v>
      </c>
      <c r="D45" s="29"/>
      <c r="E45" s="35" t="s">
        <v>65</v>
      </c>
      <c r="F45" s="35" t="s">
        <v>34</v>
      </c>
      <c r="G45" s="36">
        <v>3</v>
      </c>
      <c r="H45" s="37">
        <v>3</v>
      </c>
      <c r="I45" s="27">
        <v>0</v>
      </c>
      <c r="J45" s="37">
        <v>50</v>
      </c>
      <c r="K45" s="37">
        <v>50</v>
      </c>
      <c r="L45" s="37"/>
      <c r="M45" s="37">
        <v>50</v>
      </c>
      <c r="N45" s="37">
        <v>1</v>
      </c>
      <c r="O45" s="37"/>
      <c r="P45" s="37"/>
      <c r="Q45" s="37"/>
      <c r="R45" s="37"/>
      <c r="S45" s="37"/>
      <c r="T45" s="37"/>
    </row>
    <row r="46" spans="1:20" ht="24.95" customHeight="1" x14ac:dyDescent="0.2">
      <c r="A46" s="27">
        <v>12</v>
      </c>
      <c r="B46" s="33" t="s">
        <v>76</v>
      </c>
      <c r="C46" s="34">
        <v>1993</v>
      </c>
      <c r="D46" s="29"/>
      <c r="E46" s="35" t="s">
        <v>65</v>
      </c>
      <c r="F46" s="35" t="s">
        <v>34</v>
      </c>
      <c r="G46" s="36">
        <v>2</v>
      </c>
      <c r="H46" s="37">
        <v>2</v>
      </c>
      <c r="I46" s="27"/>
      <c r="J46" s="37">
        <v>58</v>
      </c>
      <c r="K46" s="37">
        <v>58</v>
      </c>
      <c r="L46" s="37"/>
      <c r="M46" s="37">
        <v>50</v>
      </c>
      <c r="N46" s="37"/>
      <c r="O46" s="37"/>
      <c r="P46" s="37"/>
      <c r="Q46" s="37"/>
      <c r="R46" s="37"/>
      <c r="S46" s="37"/>
      <c r="T46" s="37"/>
    </row>
    <row r="47" spans="1:20" ht="24.95" customHeight="1" x14ac:dyDescent="0.2">
      <c r="A47" s="27">
        <v>13</v>
      </c>
      <c r="B47" s="33" t="s">
        <v>77</v>
      </c>
      <c r="C47" s="34">
        <v>1976</v>
      </c>
      <c r="D47" s="29"/>
      <c r="E47" s="35" t="s">
        <v>65</v>
      </c>
      <c r="F47" s="35" t="s">
        <v>34</v>
      </c>
      <c r="G47" s="36">
        <v>5</v>
      </c>
      <c r="H47" s="37">
        <v>5</v>
      </c>
      <c r="I47" s="27"/>
      <c r="J47" s="37">
        <v>50</v>
      </c>
      <c r="K47" s="37">
        <v>50</v>
      </c>
      <c r="L47" s="37"/>
      <c r="M47" s="37">
        <v>50</v>
      </c>
      <c r="N47" s="37">
        <v>1</v>
      </c>
      <c r="O47" s="37">
        <v>1</v>
      </c>
      <c r="P47" s="37">
        <v>1</v>
      </c>
      <c r="Q47" s="37"/>
      <c r="R47" s="37"/>
      <c r="S47" s="37"/>
      <c r="T47" s="37"/>
    </row>
    <row r="48" spans="1:20" ht="24.95" customHeight="1" x14ac:dyDescent="0.2">
      <c r="A48" s="27">
        <v>14</v>
      </c>
      <c r="B48" s="33" t="s">
        <v>78</v>
      </c>
      <c r="C48" s="34">
        <v>1981</v>
      </c>
      <c r="D48" s="29"/>
      <c r="E48" s="35" t="s">
        <v>65</v>
      </c>
      <c r="F48" s="35" t="s">
        <v>34</v>
      </c>
      <c r="G48" s="36">
        <v>5</v>
      </c>
      <c r="H48" s="37">
        <v>5</v>
      </c>
      <c r="I48" s="27"/>
      <c r="J48" s="37">
        <v>30</v>
      </c>
      <c r="K48" s="37">
        <v>30</v>
      </c>
      <c r="L48" s="37"/>
      <c r="M48" s="37">
        <v>50</v>
      </c>
      <c r="N48" s="37">
        <v>1</v>
      </c>
      <c r="O48" s="37">
        <v>1</v>
      </c>
      <c r="P48" s="37">
        <v>1</v>
      </c>
      <c r="Q48" s="37"/>
      <c r="R48" s="37"/>
      <c r="S48" s="37"/>
      <c r="T48" s="37"/>
    </row>
    <row r="49" spans="1:20" ht="24.95" customHeight="1" x14ac:dyDescent="0.2">
      <c r="A49" s="27">
        <v>15</v>
      </c>
      <c r="B49" s="33" t="s">
        <v>79</v>
      </c>
      <c r="C49" s="34">
        <v>1972</v>
      </c>
      <c r="D49" s="29"/>
      <c r="E49" s="35" t="s">
        <v>65</v>
      </c>
      <c r="F49" s="35" t="s">
        <v>34</v>
      </c>
      <c r="G49" s="36">
        <v>5</v>
      </c>
      <c r="H49" s="37">
        <v>5</v>
      </c>
      <c r="I49" s="27"/>
      <c r="J49" s="37">
        <v>75</v>
      </c>
      <c r="K49" s="37">
        <v>75</v>
      </c>
      <c r="L49" s="37"/>
      <c r="M49" s="37">
        <v>50</v>
      </c>
      <c r="N49" s="37">
        <v>1</v>
      </c>
      <c r="O49" s="37">
        <v>1</v>
      </c>
      <c r="P49" s="37"/>
      <c r="Q49" s="37"/>
      <c r="R49" s="37"/>
      <c r="S49" s="37"/>
      <c r="T49" s="37"/>
    </row>
    <row r="50" spans="1:20" ht="24.95" customHeight="1" x14ac:dyDescent="0.2">
      <c r="A50" s="27">
        <v>16</v>
      </c>
      <c r="B50" s="33" t="s">
        <v>80</v>
      </c>
      <c r="C50" s="34">
        <v>1993</v>
      </c>
      <c r="D50" s="29"/>
      <c r="E50" s="35" t="s">
        <v>65</v>
      </c>
      <c r="F50" s="35" t="s">
        <v>34</v>
      </c>
      <c r="G50" s="36">
        <v>4</v>
      </c>
      <c r="H50" s="37">
        <v>4</v>
      </c>
      <c r="I50" s="27"/>
      <c r="J50" s="37"/>
      <c r="K50" s="37"/>
      <c r="L50" s="37"/>
      <c r="M50" s="37">
        <v>50</v>
      </c>
      <c r="N50" s="37"/>
      <c r="O50" s="37">
        <v>1</v>
      </c>
      <c r="P50" s="37"/>
      <c r="Q50" s="37"/>
      <c r="R50" s="37"/>
      <c r="S50" s="37"/>
      <c r="T50" s="37"/>
    </row>
    <row r="51" spans="1:20" ht="24.95" customHeight="1" x14ac:dyDescent="0.2">
      <c r="A51" s="27">
        <v>17</v>
      </c>
      <c r="B51" s="33" t="s">
        <v>81</v>
      </c>
      <c r="C51" s="34">
        <v>1988</v>
      </c>
      <c r="D51" s="29"/>
      <c r="E51" s="35" t="s">
        <v>65</v>
      </c>
      <c r="F51" s="35" t="s">
        <v>34</v>
      </c>
      <c r="G51" s="36">
        <v>3</v>
      </c>
      <c r="H51" s="37">
        <v>3</v>
      </c>
      <c r="I51" s="27"/>
      <c r="J51" s="37">
        <v>48</v>
      </c>
      <c r="K51" s="37">
        <v>48</v>
      </c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24.95" customHeight="1" x14ac:dyDescent="0.2">
      <c r="A52" s="21" t="s">
        <v>82</v>
      </c>
      <c r="B52" s="22" t="s">
        <v>83</v>
      </c>
      <c r="C52" s="29"/>
      <c r="D52" s="29"/>
      <c r="E52" s="46">
        <f>E53+E64+E67+E73+E78+E87+E94+E97+E59</f>
        <v>38</v>
      </c>
      <c r="F52" s="46">
        <f>F53+F64+F67+F73+F78+F87+F94+F97+F59</f>
        <v>38</v>
      </c>
      <c r="G52" s="46">
        <f>G53+G64+G67+G73+G78+G87+G94+G97+G59</f>
        <v>160</v>
      </c>
      <c r="H52" s="46">
        <f t="shared" ref="H52:T52" si="9">H53+H64+H67+H73+H78+H87+H94+H97+H59</f>
        <v>160</v>
      </c>
      <c r="I52" s="46">
        <f t="shared" si="9"/>
        <v>0</v>
      </c>
      <c r="J52" s="46">
        <f t="shared" si="9"/>
        <v>1060</v>
      </c>
      <c r="K52" s="46">
        <f t="shared" si="9"/>
        <v>1015</v>
      </c>
      <c r="L52" s="46">
        <f t="shared" si="9"/>
        <v>1397</v>
      </c>
      <c r="M52" s="46">
        <f t="shared" si="9"/>
        <v>1262</v>
      </c>
      <c r="N52" s="46">
        <f t="shared" si="9"/>
        <v>9</v>
      </c>
      <c r="O52" s="46">
        <f t="shared" si="9"/>
        <v>17</v>
      </c>
      <c r="P52" s="46">
        <f t="shared" si="9"/>
        <v>21</v>
      </c>
      <c r="Q52" s="46">
        <f t="shared" si="9"/>
        <v>4</v>
      </c>
      <c r="R52" s="46">
        <f t="shared" si="9"/>
        <v>0</v>
      </c>
      <c r="S52" s="46">
        <f t="shared" si="9"/>
        <v>0</v>
      </c>
      <c r="T52" s="46">
        <f t="shared" si="9"/>
        <v>3</v>
      </c>
    </row>
    <row r="53" spans="1:20" ht="24.95" customHeight="1" x14ac:dyDescent="0.2">
      <c r="A53" s="21"/>
      <c r="B53" s="28" t="s">
        <v>84</v>
      </c>
      <c r="C53" s="29"/>
      <c r="D53" s="29"/>
      <c r="E53" s="30">
        <f>SUBTOTAL(3,E54:E58)</f>
        <v>5</v>
      </c>
      <c r="F53" s="30">
        <f>SUBTOTAL(3,F54:F58)</f>
        <v>5</v>
      </c>
      <c r="G53" s="31">
        <f t="shared" ref="G53:T53" si="10">SUM(G54:G58)</f>
        <v>20</v>
      </c>
      <c r="H53" s="31">
        <f t="shared" si="10"/>
        <v>20</v>
      </c>
      <c r="I53" s="31">
        <f t="shared" si="10"/>
        <v>0</v>
      </c>
      <c r="J53" s="31">
        <f t="shared" si="10"/>
        <v>94</v>
      </c>
      <c r="K53" s="31">
        <f t="shared" si="10"/>
        <v>94</v>
      </c>
      <c r="L53" s="31">
        <f t="shared" si="10"/>
        <v>165</v>
      </c>
      <c r="M53" s="31">
        <f t="shared" si="10"/>
        <v>165</v>
      </c>
      <c r="N53" s="31">
        <f t="shared" si="10"/>
        <v>2</v>
      </c>
      <c r="O53" s="31">
        <f t="shared" si="10"/>
        <v>3</v>
      </c>
      <c r="P53" s="31">
        <f t="shared" si="10"/>
        <v>1</v>
      </c>
      <c r="Q53" s="31">
        <f t="shared" si="10"/>
        <v>0</v>
      </c>
      <c r="R53" s="31">
        <f t="shared" si="10"/>
        <v>0</v>
      </c>
      <c r="S53" s="31">
        <f t="shared" si="10"/>
        <v>0</v>
      </c>
      <c r="T53" s="31">
        <f t="shared" si="10"/>
        <v>0</v>
      </c>
    </row>
    <row r="54" spans="1:20" ht="24.95" customHeight="1" x14ac:dyDescent="0.2">
      <c r="A54" s="27">
        <v>1</v>
      </c>
      <c r="B54" s="33" t="s">
        <v>85</v>
      </c>
      <c r="C54" s="29">
        <v>24838</v>
      </c>
      <c r="D54" s="29"/>
      <c r="E54" s="35" t="s">
        <v>86</v>
      </c>
      <c r="F54" s="35" t="s">
        <v>87</v>
      </c>
      <c r="G54" s="36">
        <v>4</v>
      </c>
      <c r="H54" s="37">
        <v>4</v>
      </c>
      <c r="I54" s="27"/>
      <c r="J54" s="37">
        <v>20</v>
      </c>
      <c r="K54" s="37">
        <v>20</v>
      </c>
      <c r="L54" s="37">
        <v>30</v>
      </c>
      <c r="M54" s="37">
        <v>30</v>
      </c>
      <c r="N54" s="37"/>
      <c r="O54" s="37"/>
      <c r="P54" s="37"/>
      <c r="Q54" s="37"/>
      <c r="R54" s="37"/>
      <c r="S54" s="37"/>
      <c r="T54" s="37"/>
    </row>
    <row r="55" spans="1:20" ht="24.95" customHeight="1" x14ac:dyDescent="0.2">
      <c r="A55" s="27">
        <v>2</v>
      </c>
      <c r="B55" s="33" t="s">
        <v>88</v>
      </c>
      <c r="C55" s="29">
        <v>26665</v>
      </c>
      <c r="D55" s="29"/>
      <c r="E55" s="35" t="s">
        <v>86</v>
      </c>
      <c r="F55" s="35" t="s">
        <v>87</v>
      </c>
      <c r="G55" s="36">
        <v>3</v>
      </c>
      <c r="H55" s="37">
        <v>3</v>
      </c>
      <c r="I55" s="27"/>
      <c r="J55" s="37">
        <v>15</v>
      </c>
      <c r="K55" s="37">
        <v>15</v>
      </c>
      <c r="L55" s="37">
        <v>35</v>
      </c>
      <c r="M55" s="37">
        <v>35</v>
      </c>
      <c r="N55" s="37">
        <v>1</v>
      </c>
      <c r="O55" s="37"/>
      <c r="P55" s="37"/>
      <c r="Q55" s="37"/>
      <c r="R55" s="37"/>
      <c r="S55" s="37"/>
      <c r="T55" s="37"/>
    </row>
    <row r="56" spans="1:20" ht="24.95" customHeight="1" x14ac:dyDescent="0.2">
      <c r="A56" s="27">
        <v>3</v>
      </c>
      <c r="B56" s="33" t="s">
        <v>89</v>
      </c>
      <c r="C56" s="29">
        <v>28856</v>
      </c>
      <c r="D56" s="29"/>
      <c r="E56" s="35" t="s">
        <v>86</v>
      </c>
      <c r="F56" s="35" t="s">
        <v>87</v>
      </c>
      <c r="G56" s="36">
        <v>6</v>
      </c>
      <c r="H56" s="37">
        <v>6</v>
      </c>
      <c r="I56" s="27"/>
      <c r="J56" s="37"/>
      <c r="K56" s="37"/>
      <c r="L56" s="37">
        <v>50</v>
      </c>
      <c r="M56" s="37">
        <v>50</v>
      </c>
      <c r="N56" s="37"/>
      <c r="O56" s="37">
        <v>2</v>
      </c>
      <c r="P56" s="37"/>
      <c r="Q56" s="37"/>
      <c r="R56" s="37"/>
      <c r="S56" s="37"/>
      <c r="T56" s="37"/>
    </row>
    <row r="57" spans="1:20" ht="24.95" customHeight="1" x14ac:dyDescent="0.2">
      <c r="A57" s="27">
        <v>4</v>
      </c>
      <c r="B57" s="33" t="s">
        <v>90</v>
      </c>
      <c r="C57" s="29">
        <v>31048</v>
      </c>
      <c r="D57" s="29"/>
      <c r="E57" s="35" t="s">
        <v>86</v>
      </c>
      <c r="F57" s="35" t="s">
        <v>87</v>
      </c>
      <c r="G57" s="36">
        <v>4</v>
      </c>
      <c r="H57" s="37">
        <v>4</v>
      </c>
      <c r="I57" s="27"/>
      <c r="J57" s="37">
        <v>59</v>
      </c>
      <c r="K57" s="37">
        <v>59</v>
      </c>
      <c r="L57" s="37"/>
      <c r="M57" s="37"/>
      <c r="N57" s="37"/>
      <c r="O57" s="37">
        <v>1</v>
      </c>
      <c r="P57" s="37">
        <v>1</v>
      </c>
      <c r="Q57" s="37"/>
      <c r="R57" s="37"/>
      <c r="S57" s="37"/>
      <c r="T57" s="37"/>
    </row>
    <row r="58" spans="1:20" ht="24.95" customHeight="1" x14ac:dyDescent="0.2">
      <c r="A58" s="27">
        <v>5</v>
      </c>
      <c r="B58" s="33" t="s">
        <v>91</v>
      </c>
      <c r="C58" s="29">
        <v>33891</v>
      </c>
      <c r="D58" s="29"/>
      <c r="E58" s="35" t="s">
        <v>86</v>
      </c>
      <c r="F58" s="35" t="s">
        <v>87</v>
      </c>
      <c r="G58" s="36">
        <v>3</v>
      </c>
      <c r="H58" s="37">
        <v>3</v>
      </c>
      <c r="I58" s="27"/>
      <c r="J58" s="37"/>
      <c r="K58" s="37"/>
      <c r="L58" s="37">
        <v>50</v>
      </c>
      <c r="M58" s="37">
        <v>50</v>
      </c>
      <c r="N58" s="37">
        <v>1</v>
      </c>
      <c r="O58" s="37"/>
      <c r="P58" s="37"/>
      <c r="Q58" s="37"/>
      <c r="R58" s="37"/>
      <c r="S58" s="37"/>
      <c r="T58" s="37"/>
    </row>
    <row r="59" spans="1:20" ht="24.95" customHeight="1" x14ac:dyDescent="0.2">
      <c r="A59" s="27"/>
      <c r="B59" s="28" t="s">
        <v>92</v>
      </c>
      <c r="C59" s="29"/>
      <c r="D59" s="29"/>
      <c r="E59" s="30">
        <f>SUBTOTAL(3,E60:E63)</f>
        <v>4</v>
      </c>
      <c r="F59" s="30">
        <f>SUBTOTAL(3,F60:F63)</f>
        <v>4</v>
      </c>
      <c r="G59" s="31">
        <f t="shared" ref="G59:T59" si="11">SUM(G60:G63)</f>
        <v>15</v>
      </c>
      <c r="H59" s="31">
        <f t="shared" si="11"/>
        <v>15</v>
      </c>
      <c r="I59" s="31">
        <f t="shared" si="11"/>
        <v>0</v>
      </c>
      <c r="J59" s="31">
        <f t="shared" si="11"/>
        <v>121</v>
      </c>
      <c r="K59" s="31">
        <f t="shared" si="11"/>
        <v>121</v>
      </c>
      <c r="L59" s="31">
        <f t="shared" si="11"/>
        <v>182</v>
      </c>
      <c r="M59" s="31">
        <f t="shared" si="11"/>
        <v>182</v>
      </c>
      <c r="N59" s="31">
        <f t="shared" si="11"/>
        <v>0</v>
      </c>
      <c r="O59" s="31">
        <f t="shared" si="11"/>
        <v>4</v>
      </c>
      <c r="P59" s="31">
        <f t="shared" si="11"/>
        <v>2</v>
      </c>
      <c r="Q59" s="31">
        <f t="shared" si="11"/>
        <v>0</v>
      </c>
      <c r="R59" s="31">
        <f t="shared" si="11"/>
        <v>0</v>
      </c>
      <c r="S59" s="31">
        <f t="shared" si="11"/>
        <v>0</v>
      </c>
      <c r="T59" s="31">
        <f t="shared" si="11"/>
        <v>0</v>
      </c>
    </row>
    <row r="60" spans="1:20" ht="24.95" customHeight="1" x14ac:dyDescent="0.2">
      <c r="A60" s="27">
        <v>1</v>
      </c>
      <c r="B60" s="33" t="s">
        <v>93</v>
      </c>
      <c r="C60" s="29">
        <v>31048</v>
      </c>
      <c r="D60" s="29"/>
      <c r="E60" s="35" t="s">
        <v>94</v>
      </c>
      <c r="F60" s="35" t="s">
        <v>87</v>
      </c>
      <c r="G60" s="36">
        <v>4</v>
      </c>
      <c r="H60" s="37">
        <v>4</v>
      </c>
      <c r="I60" s="27"/>
      <c r="J60" s="37">
        <v>38</v>
      </c>
      <c r="K60" s="37">
        <v>38</v>
      </c>
      <c r="L60" s="37">
        <v>15</v>
      </c>
      <c r="M60" s="37">
        <v>15</v>
      </c>
      <c r="N60" s="37"/>
      <c r="O60" s="37">
        <v>1</v>
      </c>
      <c r="P60" s="37">
        <v>1</v>
      </c>
      <c r="Q60" s="37"/>
      <c r="R60" s="37"/>
      <c r="S60" s="37"/>
      <c r="T60" s="37"/>
    </row>
    <row r="61" spans="1:20" ht="24.95" customHeight="1" x14ac:dyDescent="0.2">
      <c r="A61" s="27">
        <v>2</v>
      </c>
      <c r="B61" s="33" t="s">
        <v>95</v>
      </c>
      <c r="C61" s="29">
        <v>29952</v>
      </c>
      <c r="D61" s="29"/>
      <c r="E61" s="35" t="s">
        <v>94</v>
      </c>
      <c r="F61" s="35" t="s">
        <v>87</v>
      </c>
      <c r="G61" s="36">
        <v>4</v>
      </c>
      <c r="H61" s="37">
        <v>4</v>
      </c>
      <c r="I61" s="27"/>
      <c r="J61" s="37">
        <v>48</v>
      </c>
      <c r="K61" s="37">
        <v>48</v>
      </c>
      <c r="L61" s="37">
        <v>2</v>
      </c>
      <c r="M61" s="37">
        <v>2</v>
      </c>
      <c r="N61" s="37"/>
      <c r="O61" s="37">
        <v>1</v>
      </c>
      <c r="P61" s="37">
        <v>1</v>
      </c>
      <c r="Q61" s="37"/>
      <c r="R61" s="37"/>
      <c r="S61" s="37"/>
      <c r="T61" s="37"/>
    </row>
    <row r="62" spans="1:20" ht="24.95" customHeight="1" x14ac:dyDescent="0.2">
      <c r="A62" s="27">
        <v>3</v>
      </c>
      <c r="B62" s="33" t="s">
        <v>96</v>
      </c>
      <c r="C62" s="29">
        <v>34035</v>
      </c>
      <c r="D62" s="29"/>
      <c r="E62" s="35" t="s">
        <v>94</v>
      </c>
      <c r="F62" s="35" t="s">
        <v>87</v>
      </c>
      <c r="G62" s="36">
        <v>4</v>
      </c>
      <c r="H62" s="37">
        <v>4</v>
      </c>
      <c r="I62" s="27">
        <v>0</v>
      </c>
      <c r="J62" s="37">
        <v>30</v>
      </c>
      <c r="K62" s="37">
        <v>30</v>
      </c>
      <c r="L62" s="37">
        <v>70</v>
      </c>
      <c r="M62" s="37">
        <v>70</v>
      </c>
      <c r="N62" s="37">
        <v>0</v>
      </c>
      <c r="O62" s="37">
        <v>1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</row>
    <row r="63" spans="1:20" ht="24.95" customHeight="1" x14ac:dyDescent="0.2">
      <c r="A63" s="27">
        <v>4</v>
      </c>
      <c r="B63" s="33" t="s">
        <v>97</v>
      </c>
      <c r="C63" s="29">
        <v>33970</v>
      </c>
      <c r="D63" s="29"/>
      <c r="E63" s="35" t="s">
        <v>94</v>
      </c>
      <c r="F63" s="35" t="s">
        <v>87</v>
      </c>
      <c r="G63" s="36">
        <v>3</v>
      </c>
      <c r="H63" s="37">
        <v>3</v>
      </c>
      <c r="I63" s="27">
        <v>0</v>
      </c>
      <c r="J63" s="37">
        <v>5</v>
      </c>
      <c r="K63" s="37">
        <v>5</v>
      </c>
      <c r="L63" s="37">
        <v>95</v>
      </c>
      <c r="M63" s="37">
        <v>95</v>
      </c>
      <c r="N63" s="37">
        <v>0</v>
      </c>
      <c r="O63" s="37">
        <v>1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</row>
    <row r="64" spans="1:20" ht="24.95" customHeight="1" x14ac:dyDescent="0.2">
      <c r="A64" s="21"/>
      <c r="B64" s="28" t="s">
        <v>98</v>
      </c>
      <c r="C64" s="29"/>
      <c r="D64" s="29"/>
      <c r="E64" s="30">
        <f>SUBTOTAL(3,E65:E66)</f>
        <v>2</v>
      </c>
      <c r="F64" s="30">
        <f>SUBTOTAL(3,F65:F66)</f>
        <v>2</v>
      </c>
      <c r="G64" s="31">
        <f t="shared" ref="G64:T64" si="12">SUM(G65:G66)</f>
        <v>8</v>
      </c>
      <c r="H64" s="31">
        <f t="shared" si="12"/>
        <v>8</v>
      </c>
      <c r="I64" s="31">
        <f t="shared" si="12"/>
        <v>0</v>
      </c>
      <c r="J64" s="31">
        <f t="shared" si="12"/>
        <v>33</v>
      </c>
      <c r="K64" s="31">
        <f t="shared" si="12"/>
        <v>33</v>
      </c>
      <c r="L64" s="31">
        <f t="shared" si="12"/>
        <v>67</v>
      </c>
      <c r="M64" s="31">
        <f t="shared" si="12"/>
        <v>67</v>
      </c>
      <c r="N64" s="31">
        <f t="shared" si="12"/>
        <v>0</v>
      </c>
      <c r="O64" s="31">
        <f t="shared" si="12"/>
        <v>1</v>
      </c>
      <c r="P64" s="31">
        <f t="shared" si="12"/>
        <v>0</v>
      </c>
      <c r="Q64" s="31">
        <f t="shared" si="12"/>
        <v>0</v>
      </c>
      <c r="R64" s="31">
        <f t="shared" si="12"/>
        <v>0</v>
      </c>
      <c r="S64" s="31">
        <f t="shared" si="12"/>
        <v>0</v>
      </c>
      <c r="T64" s="31">
        <f t="shared" si="12"/>
        <v>0</v>
      </c>
    </row>
    <row r="65" spans="1:20" ht="24.95" customHeight="1" x14ac:dyDescent="0.2">
      <c r="A65" s="27">
        <v>1</v>
      </c>
      <c r="B65" s="33" t="s">
        <v>99</v>
      </c>
      <c r="C65" s="29">
        <v>32629</v>
      </c>
      <c r="D65" s="29"/>
      <c r="E65" s="35" t="s">
        <v>100</v>
      </c>
      <c r="F65" s="35" t="s">
        <v>87</v>
      </c>
      <c r="G65" s="36">
        <v>4</v>
      </c>
      <c r="H65" s="37">
        <v>4</v>
      </c>
      <c r="I65" s="27"/>
      <c r="J65" s="37">
        <v>20</v>
      </c>
      <c r="K65" s="37">
        <v>20</v>
      </c>
      <c r="L65" s="37">
        <v>30</v>
      </c>
      <c r="M65" s="37">
        <v>30</v>
      </c>
      <c r="N65" s="37"/>
      <c r="O65" s="37">
        <v>1</v>
      </c>
      <c r="P65" s="37"/>
      <c r="Q65" s="37"/>
      <c r="R65" s="37"/>
      <c r="S65" s="37"/>
      <c r="T65" s="37"/>
    </row>
    <row r="66" spans="1:20" ht="24.95" customHeight="1" x14ac:dyDescent="0.2">
      <c r="A66" s="27">
        <v>2</v>
      </c>
      <c r="B66" s="33" t="s">
        <v>101</v>
      </c>
      <c r="C66" s="29">
        <v>25204</v>
      </c>
      <c r="D66" s="29"/>
      <c r="E66" s="35" t="s">
        <v>100</v>
      </c>
      <c r="F66" s="35" t="s">
        <v>87</v>
      </c>
      <c r="G66" s="36">
        <v>4</v>
      </c>
      <c r="H66" s="37">
        <v>4</v>
      </c>
      <c r="I66" s="27"/>
      <c r="J66" s="37">
        <v>13</v>
      </c>
      <c r="K66" s="37">
        <v>13</v>
      </c>
      <c r="L66" s="37">
        <v>37</v>
      </c>
      <c r="M66" s="37">
        <v>37</v>
      </c>
      <c r="N66" s="37"/>
      <c r="O66" s="37"/>
      <c r="P66" s="37"/>
      <c r="Q66" s="37"/>
      <c r="R66" s="37"/>
      <c r="S66" s="37"/>
      <c r="T66" s="37"/>
    </row>
    <row r="67" spans="1:20" ht="24.95" customHeight="1" x14ac:dyDescent="0.2">
      <c r="A67" s="21"/>
      <c r="B67" s="28" t="s">
        <v>102</v>
      </c>
      <c r="C67" s="29"/>
      <c r="D67" s="29"/>
      <c r="E67" s="30">
        <f>SUBTOTAL(3,E68:E72)</f>
        <v>5</v>
      </c>
      <c r="F67" s="30">
        <f>SUBTOTAL(3,F68:F72)</f>
        <v>5</v>
      </c>
      <c r="G67" s="47">
        <f>SUM(G68:G72)</f>
        <v>22</v>
      </c>
      <c r="H67" s="47">
        <f t="shared" ref="H67:T67" si="13">SUM(H68:H72)</f>
        <v>22</v>
      </c>
      <c r="I67" s="47">
        <f t="shared" si="13"/>
        <v>0</v>
      </c>
      <c r="J67" s="47">
        <f t="shared" si="13"/>
        <v>180</v>
      </c>
      <c r="K67" s="47">
        <f t="shared" si="13"/>
        <v>180</v>
      </c>
      <c r="L67" s="47">
        <f t="shared" si="13"/>
        <v>270</v>
      </c>
      <c r="M67" s="47">
        <f t="shared" si="13"/>
        <v>270</v>
      </c>
      <c r="N67" s="47">
        <f t="shared" si="13"/>
        <v>2</v>
      </c>
      <c r="O67" s="47">
        <f t="shared" si="13"/>
        <v>3</v>
      </c>
      <c r="P67" s="47">
        <f t="shared" si="13"/>
        <v>1</v>
      </c>
      <c r="Q67" s="47">
        <f t="shared" si="13"/>
        <v>1</v>
      </c>
      <c r="R67" s="47">
        <f t="shared" si="13"/>
        <v>0</v>
      </c>
      <c r="S67" s="47">
        <f t="shared" si="13"/>
        <v>0</v>
      </c>
      <c r="T67" s="47">
        <f t="shared" si="13"/>
        <v>0</v>
      </c>
    </row>
    <row r="68" spans="1:20" s="50" customFormat="1" ht="33" customHeight="1" x14ac:dyDescent="0.25">
      <c r="A68" s="27">
        <v>1</v>
      </c>
      <c r="B68" s="33" t="s">
        <v>103</v>
      </c>
      <c r="C68" s="29">
        <v>33239</v>
      </c>
      <c r="D68" s="29"/>
      <c r="E68" s="35" t="s">
        <v>104</v>
      </c>
      <c r="F68" s="35" t="s">
        <v>87</v>
      </c>
      <c r="G68" s="48">
        <v>4</v>
      </c>
      <c r="H68" s="49">
        <v>4</v>
      </c>
      <c r="I68" s="49"/>
      <c r="J68" s="49">
        <v>50</v>
      </c>
      <c r="K68" s="49">
        <v>50</v>
      </c>
      <c r="L68" s="49"/>
      <c r="M68" s="49"/>
      <c r="N68" s="49">
        <v>1</v>
      </c>
      <c r="O68" s="49">
        <v>1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</row>
    <row r="69" spans="1:20" s="50" customFormat="1" ht="24.95" customHeight="1" x14ac:dyDescent="0.25">
      <c r="A69" s="27">
        <v>2</v>
      </c>
      <c r="B69" s="33" t="s">
        <v>105</v>
      </c>
      <c r="C69" s="29">
        <v>32509</v>
      </c>
      <c r="D69" s="29"/>
      <c r="E69" s="35" t="s">
        <v>104</v>
      </c>
      <c r="F69" s="35" t="s">
        <v>87</v>
      </c>
      <c r="G69" s="48">
        <v>4</v>
      </c>
      <c r="H69" s="49">
        <v>4</v>
      </c>
      <c r="I69" s="49"/>
      <c r="J69" s="49"/>
      <c r="K69" s="49"/>
      <c r="L69" s="49">
        <v>100</v>
      </c>
      <c r="M69" s="49">
        <v>100</v>
      </c>
      <c r="N69" s="49"/>
      <c r="O69" s="49">
        <v>2</v>
      </c>
      <c r="P69" s="49"/>
      <c r="Q69" s="49"/>
      <c r="R69" s="49"/>
      <c r="S69" s="49">
        <v>0</v>
      </c>
      <c r="T69" s="49"/>
    </row>
    <row r="70" spans="1:20" s="50" customFormat="1" ht="24.95" customHeight="1" x14ac:dyDescent="0.25">
      <c r="A70" s="27">
        <v>3</v>
      </c>
      <c r="B70" s="33" t="s">
        <v>106</v>
      </c>
      <c r="C70" s="29">
        <v>27242</v>
      </c>
      <c r="D70" s="29"/>
      <c r="E70" s="35" t="s">
        <v>104</v>
      </c>
      <c r="F70" s="35" t="s">
        <v>87</v>
      </c>
      <c r="G70" s="48">
        <v>6</v>
      </c>
      <c r="H70" s="49">
        <v>6</v>
      </c>
      <c r="I70" s="49">
        <v>0</v>
      </c>
      <c r="J70" s="49">
        <v>30</v>
      </c>
      <c r="K70" s="49">
        <v>30</v>
      </c>
      <c r="L70" s="49">
        <v>70</v>
      </c>
      <c r="M70" s="49">
        <v>70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</row>
    <row r="71" spans="1:20" s="50" customFormat="1" ht="24.95" customHeight="1" x14ac:dyDescent="0.25">
      <c r="A71" s="27">
        <v>4</v>
      </c>
      <c r="B71" s="33" t="s">
        <v>107</v>
      </c>
      <c r="C71" s="29">
        <v>28856</v>
      </c>
      <c r="D71" s="29"/>
      <c r="E71" s="35" t="s">
        <v>104</v>
      </c>
      <c r="F71" s="35" t="s">
        <v>87</v>
      </c>
      <c r="G71" s="48">
        <v>5</v>
      </c>
      <c r="H71" s="49">
        <v>5</v>
      </c>
      <c r="I71" s="49">
        <v>0</v>
      </c>
      <c r="J71" s="49">
        <v>50</v>
      </c>
      <c r="K71" s="49">
        <v>50</v>
      </c>
      <c r="L71" s="49">
        <v>50</v>
      </c>
      <c r="M71" s="49">
        <v>50</v>
      </c>
      <c r="N71" s="49">
        <v>0</v>
      </c>
      <c r="O71" s="49">
        <v>0</v>
      </c>
      <c r="P71" s="49">
        <v>1</v>
      </c>
      <c r="Q71" s="49">
        <v>1</v>
      </c>
      <c r="R71" s="49">
        <v>0</v>
      </c>
      <c r="S71" s="49">
        <v>0</v>
      </c>
      <c r="T71" s="49">
        <v>0</v>
      </c>
    </row>
    <row r="72" spans="1:20" s="50" customFormat="1" ht="24.95" customHeight="1" x14ac:dyDescent="0.25">
      <c r="A72" s="27">
        <v>5</v>
      </c>
      <c r="B72" s="33" t="s">
        <v>108</v>
      </c>
      <c r="C72" s="29">
        <v>33456</v>
      </c>
      <c r="D72" s="29"/>
      <c r="E72" s="35" t="s">
        <v>104</v>
      </c>
      <c r="F72" s="35" t="s">
        <v>87</v>
      </c>
      <c r="G72" s="48">
        <v>3</v>
      </c>
      <c r="H72" s="49">
        <v>3</v>
      </c>
      <c r="I72" s="49">
        <v>0</v>
      </c>
      <c r="J72" s="49">
        <v>50</v>
      </c>
      <c r="K72" s="49">
        <v>50</v>
      </c>
      <c r="L72" s="49">
        <v>50</v>
      </c>
      <c r="M72" s="49">
        <v>50</v>
      </c>
      <c r="N72" s="49">
        <v>1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</row>
    <row r="73" spans="1:20" ht="24.95" customHeight="1" x14ac:dyDescent="0.2">
      <c r="A73" s="21"/>
      <c r="B73" s="28" t="s">
        <v>109</v>
      </c>
      <c r="C73" s="29"/>
      <c r="D73" s="29"/>
      <c r="E73" s="30">
        <f>SUBTOTAL(3,E74:E77)</f>
        <v>4</v>
      </c>
      <c r="F73" s="30">
        <f>SUBTOTAL(3,F74:F77)</f>
        <v>4</v>
      </c>
      <c r="G73" s="48">
        <f>SUM(G74:G77)</f>
        <v>16</v>
      </c>
      <c r="H73" s="48">
        <f t="shared" ref="H73:T73" si="14">SUM(H74:H77)</f>
        <v>16</v>
      </c>
      <c r="I73" s="48">
        <f t="shared" si="14"/>
        <v>0</v>
      </c>
      <c r="J73" s="48">
        <f t="shared" si="14"/>
        <v>118</v>
      </c>
      <c r="K73" s="48">
        <f t="shared" si="14"/>
        <v>118</v>
      </c>
      <c r="L73" s="48">
        <f>SUM(L74:L77)</f>
        <v>182</v>
      </c>
      <c r="M73" s="48">
        <f t="shared" si="14"/>
        <v>182</v>
      </c>
      <c r="N73" s="48">
        <f t="shared" si="14"/>
        <v>1</v>
      </c>
      <c r="O73" s="48">
        <f t="shared" si="14"/>
        <v>3</v>
      </c>
      <c r="P73" s="48">
        <f t="shared" si="14"/>
        <v>2</v>
      </c>
      <c r="Q73" s="48">
        <f t="shared" si="14"/>
        <v>0</v>
      </c>
      <c r="R73" s="48">
        <f t="shared" si="14"/>
        <v>0</v>
      </c>
      <c r="S73" s="48">
        <f t="shared" si="14"/>
        <v>0</v>
      </c>
      <c r="T73" s="48">
        <f t="shared" si="14"/>
        <v>1</v>
      </c>
    </row>
    <row r="74" spans="1:20" s="50" customFormat="1" ht="34.5" customHeight="1" x14ac:dyDescent="0.25">
      <c r="A74" s="27">
        <v>1</v>
      </c>
      <c r="B74" s="33" t="s">
        <v>110</v>
      </c>
      <c r="C74" s="29">
        <v>30682</v>
      </c>
      <c r="D74" s="29"/>
      <c r="E74" s="35" t="s">
        <v>111</v>
      </c>
      <c r="F74" s="35" t="s">
        <v>87</v>
      </c>
      <c r="G74" s="48">
        <v>4</v>
      </c>
      <c r="H74" s="49">
        <v>4</v>
      </c>
      <c r="I74" s="49"/>
      <c r="J74" s="49">
        <v>28</v>
      </c>
      <c r="K74" s="49">
        <v>28</v>
      </c>
      <c r="L74" s="49">
        <v>22</v>
      </c>
      <c r="M74" s="49">
        <v>22</v>
      </c>
      <c r="N74" s="49"/>
      <c r="O74" s="49">
        <v>2</v>
      </c>
      <c r="P74" s="49"/>
      <c r="Q74" s="49"/>
      <c r="R74" s="49"/>
      <c r="S74" s="49"/>
      <c r="T74" s="49"/>
    </row>
    <row r="75" spans="1:20" ht="24.95" customHeight="1" x14ac:dyDescent="0.2">
      <c r="A75" s="27">
        <v>2</v>
      </c>
      <c r="B75" s="33" t="s">
        <v>112</v>
      </c>
      <c r="C75" s="29"/>
      <c r="D75" s="29">
        <v>31269</v>
      </c>
      <c r="E75" s="35" t="s">
        <v>111</v>
      </c>
      <c r="F75" s="35" t="s">
        <v>87</v>
      </c>
      <c r="G75" s="36">
        <v>4</v>
      </c>
      <c r="H75" s="37">
        <v>4</v>
      </c>
      <c r="I75" s="27"/>
      <c r="J75" s="37">
        <v>25</v>
      </c>
      <c r="K75" s="37">
        <v>25</v>
      </c>
      <c r="L75" s="37">
        <v>25</v>
      </c>
      <c r="M75" s="37">
        <v>25</v>
      </c>
      <c r="N75" s="37"/>
      <c r="O75" s="37"/>
      <c r="P75" s="37">
        <v>2</v>
      </c>
      <c r="Q75" s="37"/>
      <c r="R75" s="37"/>
      <c r="S75" s="37"/>
      <c r="T75" s="37"/>
    </row>
    <row r="76" spans="1:20" ht="24.95" customHeight="1" x14ac:dyDescent="0.2">
      <c r="A76" s="27">
        <v>3</v>
      </c>
      <c r="B76" s="33" t="s">
        <v>113</v>
      </c>
      <c r="C76" s="29">
        <v>31931</v>
      </c>
      <c r="D76" s="29"/>
      <c r="E76" s="35" t="s">
        <v>111</v>
      </c>
      <c r="F76" s="35" t="s">
        <v>87</v>
      </c>
      <c r="G76" s="36">
        <v>4</v>
      </c>
      <c r="H76" s="37">
        <v>4</v>
      </c>
      <c r="I76" s="27">
        <v>0</v>
      </c>
      <c r="J76" s="37">
        <v>15</v>
      </c>
      <c r="K76" s="37">
        <v>15</v>
      </c>
      <c r="L76" s="37">
        <v>85</v>
      </c>
      <c r="M76" s="37">
        <v>85</v>
      </c>
      <c r="N76" s="37">
        <v>1</v>
      </c>
      <c r="O76" s="37">
        <v>1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</row>
    <row r="77" spans="1:20" ht="24.95" customHeight="1" x14ac:dyDescent="0.2">
      <c r="A77" s="27">
        <v>4</v>
      </c>
      <c r="B77" s="33" t="s">
        <v>114</v>
      </c>
      <c r="C77" s="29">
        <v>27120</v>
      </c>
      <c r="D77" s="29"/>
      <c r="E77" s="35" t="s">
        <v>111</v>
      </c>
      <c r="F77" s="35" t="s">
        <v>87</v>
      </c>
      <c r="G77" s="36">
        <v>4</v>
      </c>
      <c r="H77" s="37">
        <v>4</v>
      </c>
      <c r="I77" s="27">
        <v>0</v>
      </c>
      <c r="J77" s="37">
        <v>50</v>
      </c>
      <c r="K77" s="37">
        <v>50</v>
      </c>
      <c r="L77" s="37">
        <v>50</v>
      </c>
      <c r="M77" s="37">
        <v>50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1</v>
      </c>
    </row>
    <row r="78" spans="1:20" s="50" customFormat="1" ht="24.95" customHeight="1" x14ac:dyDescent="0.25">
      <c r="A78" s="38"/>
      <c r="B78" s="28" t="s">
        <v>115</v>
      </c>
      <c r="C78" s="29"/>
      <c r="D78" s="29"/>
      <c r="E78" s="30">
        <f>SUBTOTAL(3,E79:E86)</f>
        <v>8</v>
      </c>
      <c r="F78" s="30">
        <f>SUBTOTAL(3,F79:F86)</f>
        <v>8</v>
      </c>
      <c r="G78" s="31">
        <f t="shared" ref="G78:T78" si="15">SUM(G79:G86)</f>
        <v>37</v>
      </c>
      <c r="H78" s="32">
        <f t="shared" si="15"/>
        <v>37</v>
      </c>
      <c r="I78" s="32">
        <f t="shared" si="15"/>
        <v>0</v>
      </c>
      <c r="J78" s="32">
        <f t="shared" si="15"/>
        <v>196</v>
      </c>
      <c r="K78" s="32">
        <f t="shared" si="15"/>
        <v>191</v>
      </c>
      <c r="L78" s="32">
        <f t="shared" si="15"/>
        <v>249</v>
      </c>
      <c r="M78" s="32">
        <f t="shared" si="15"/>
        <v>204</v>
      </c>
      <c r="N78" s="32">
        <f t="shared" si="15"/>
        <v>2</v>
      </c>
      <c r="O78" s="32">
        <f t="shared" si="15"/>
        <v>2</v>
      </c>
      <c r="P78" s="32">
        <f t="shared" si="15"/>
        <v>6</v>
      </c>
      <c r="Q78" s="32">
        <f t="shared" si="15"/>
        <v>3</v>
      </c>
      <c r="R78" s="32">
        <f t="shared" si="15"/>
        <v>0</v>
      </c>
      <c r="S78" s="32">
        <f t="shared" si="15"/>
        <v>0</v>
      </c>
      <c r="T78" s="32">
        <f t="shared" si="15"/>
        <v>1</v>
      </c>
    </row>
    <row r="79" spans="1:20" ht="24.95" customHeight="1" x14ac:dyDescent="0.2">
      <c r="A79" s="27">
        <v>1</v>
      </c>
      <c r="B79" s="33" t="s">
        <v>116</v>
      </c>
      <c r="C79" s="29">
        <v>30682</v>
      </c>
      <c r="D79" s="29"/>
      <c r="E79" s="35" t="s">
        <v>117</v>
      </c>
      <c r="F79" s="35" t="s">
        <v>87</v>
      </c>
      <c r="G79" s="36">
        <v>4</v>
      </c>
      <c r="H79" s="37">
        <v>4</v>
      </c>
      <c r="I79" s="27"/>
      <c r="J79" s="37">
        <v>50</v>
      </c>
      <c r="K79" s="37">
        <v>45</v>
      </c>
      <c r="L79" s="37">
        <v>45</v>
      </c>
      <c r="M79" s="37"/>
      <c r="N79" s="37"/>
      <c r="O79" s="37"/>
      <c r="P79" s="37">
        <v>1</v>
      </c>
      <c r="Q79" s="37">
        <v>1</v>
      </c>
      <c r="R79" s="37"/>
      <c r="S79" s="37"/>
      <c r="T79" s="37"/>
    </row>
    <row r="80" spans="1:20" ht="24.95" customHeight="1" x14ac:dyDescent="0.2">
      <c r="A80" s="27">
        <v>2</v>
      </c>
      <c r="B80" s="33" t="s">
        <v>118</v>
      </c>
      <c r="C80" s="29">
        <v>19012</v>
      </c>
      <c r="D80" s="29"/>
      <c r="E80" s="35" t="s">
        <v>117</v>
      </c>
      <c r="F80" s="35" t="s">
        <v>87</v>
      </c>
      <c r="G80" s="36">
        <v>7</v>
      </c>
      <c r="H80" s="37">
        <v>7</v>
      </c>
      <c r="I80" s="27"/>
      <c r="J80" s="37">
        <v>50</v>
      </c>
      <c r="K80" s="37">
        <v>50</v>
      </c>
      <c r="L80" s="37"/>
      <c r="M80" s="37"/>
      <c r="N80" s="37"/>
      <c r="O80" s="37"/>
      <c r="P80" s="37">
        <v>1</v>
      </c>
      <c r="Q80" s="37"/>
      <c r="R80" s="37"/>
      <c r="S80" s="37"/>
      <c r="T80" s="37"/>
    </row>
    <row r="81" spans="1:20" ht="24.95" customHeight="1" x14ac:dyDescent="0.2">
      <c r="A81" s="27">
        <v>3</v>
      </c>
      <c r="B81" s="33" t="s">
        <v>119</v>
      </c>
      <c r="C81" s="29">
        <v>27039</v>
      </c>
      <c r="D81" s="29"/>
      <c r="E81" s="35" t="s">
        <v>117</v>
      </c>
      <c r="F81" s="35" t="s">
        <v>87</v>
      </c>
      <c r="G81" s="36">
        <v>6</v>
      </c>
      <c r="H81" s="37">
        <v>6</v>
      </c>
      <c r="I81" s="27"/>
      <c r="J81" s="37">
        <v>15</v>
      </c>
      <c r="K81" s="37">
        <v>15</v>
      </c>
      <c r="L81" s="37">
        <v>35</v>
      </c>
      <c r="M81" s="37">
        <v>35</v>
      </c>
      <c r="N81" s="37"/>
      <c r="O81" s="37"/>
      <c r="P81" s="37">
        <v>2</v>
      </c>
      <c r="Q81" s="37">
        <v>1</v>
      </c>
      <c r="R81" s="37"/>
      <c r="S81" s="37"/>
      <c r="T81" s="37">
        <v>1</v>
      </c>
    </row>
    <row r="82" spans="1:20" ht="24.95" customHeight="1" x14ac:dyDescent="0.2">
      <c r="A82" s="27">
        <v>4</v>
      </c>
      <c r="B82" s="33" t="s">
        <v>120</v>
      </c>
      <c r="C82" s="29">
        <v>31413</v>
      </c>
      <c r="D82" s="29"/>
      <c r="E82" s="35" t="s">
        <v>117</v>
      </c>
      <c r="F82" s="35" t="s">
        <v>87</v>
      </c>
      <c r="G82" s="36">
        <v>3</v>
      </c>
      <c r="H82" s="37">
        <v>3</v>
      </c>
      <c r="I82" s="27"/>
      <c r="J82" s="37">
        <v>12</v>
      </c>
      <c r="K82" s="37">
        <v>12</v>
      </c>
      <c r="L82" s="37">
        <v>38</v>
      </c>
      <c r="M82" s="37">
        <v>38</v>
      </c>
      <c r="N82" s="37"/>
      <c r="O82" s="37"/>
      <c r="P82" s="37">
        <v>1</v>
      </c>
      <c r="Q82" s="37"/>
      <c r="R82" s="37"/>
      <c r="S82" s="37"/>
      <c r="T82" s="37"/>
    </row>
    <row r="83" spans="1:20" ht="24.95" customHeight="1" x14ac:dyDescent="0.2">
      <c r="A83" s="27">
        <v>5</v>
      </c>
      <c r="B83" s="33" t="s">
        <v>121</v>
      </c>
      <c r="C83" s="29">
        <v>31544</v>
      </c>
      <c r="D83" s="29"/>
      <c r="E83" s="35" t="s">
        <v>117</v>
      </c>
      <c r="F83" s="35" t="s">
        <v>87</v>
      </c>
      <c r="G83" s="36">
        <v>4</v>
      </c>
      <c r="H83" s="37">
        <v>4</v>
      </c>
      <c r="I83" s="27"/>
      <c r="J83" s="37">
        <v>14</v>
      </c>
      <c r="K83" s="37">
        <v>14</v>
      </c>
      <c r="L83" s="37">
        <v>36</v>
      </c>
      <c r="M83" s="37">
        <v>36</v>
      </c>
      <c r="N83" s="37"/>
      <c r="O83" s="37"/>
      <c r="P83" s="37">
        <v>1</v>
      </c>
      <c r="Q83" s="37">
        <v>1</v>
      </c>
      <c r="R83" s="37"/>
      <c r="S83" s="37"/>
      <c r="T83" s="37"/>
    </row>
    <row r="84" spans="1:20" ht="24.95" customHeight="1" x14ac:dyDescent="0.2">
      <c r="A84" s="27">
        <v>6</v>
      </c>
      <c r="B84" s="33" t="s">
        <v>122</v>
      </c>
      <c r="C84" s="29">
        <v>32647</v>
      </c>
      <c r="D84" s="29"/>
      <c r="E84" s="35" t="s">
        <v>117</v>
      </c>
      <c r="F84" s="35" t="s">
        <v>87</v>
      </c>
      <c r="G84" s="36">
        <v>4</v>
      </c>
      <c r="H84" s="37">
        <v>4</v>
      </c>
      <c r="I84" s="27"/>
      <c r="J84" s="37">
        <v>10</v>
      </c>
      <c r="K84" s="37">
        <v>10</v>
      </c>
      <c r="L84" s="37">
        <v>40</v>
      </c>
      <c r="M84" s="37">
        <v>40</v>
      </c>
      <c r="N84" s="37">
        <v>1</v>
      </c>
      <c r="O84" s="37">
        <v>1</v>
      </c>
      <c r="P84" s="37"/>
      <c r="Q84" s="37"/>
      <c r="R84" s="37"/>
      <c r="S84" s="37"/>
      <c r="T84" s="37"/>
    </row>
    <row r="85" spans="1:20" ht="24.95" customHeight="1" x14ac:dyDescent="0.2">
      <c r="A85" s="27">
        <v>7</v>
      </c>
      <c r="B85" s="33" t="s">
        <v>123</v>
      </c>
      <c r="C85" s="29">
        <v>27395</v>
      </c>
      <c r="D85" s="29"/>
      <c r="E85" s="35" t="s">
        <v>117</v>
      </c>
      <c r="F85" s="35" t="s">
        <v>87</v>
      </c>
      <c r="G85" s="36">
        <v>5</v>
      </c>
      <c r="H85" s="37">
        <v>5</v>
      </c>
      <c r="I85" s="27"/>
      <c r="J85" s="37">
        <v>40</v>
      </c>
      <c r="K85" s="37">
        <v>40</v>
      </c>
      <c r="L85" s="37">
        <v>10</v>
      </c>
      <c r="M85" s="37">
        <v>10</v>
      </c>
      <c r="N85" s="37"/>
      <c r="O85" s="37"/>
      <c r="P85" s="37"/>
      <c r="Q85" s="37"/>
      <c r="R85" s="37"/>
      <c r="S85" s="37"/>
      <c r="T85" s="37"/>
    </row>
    <row r="86" spans="1:20" ht="24.95" customHeight="1" x14ac:dyDescent="0.2">
      <c r="A86" s="27">
        <v>8</v>
      </c>
      <c r="B86" s="33" t="s">
        <v>124</v>
      </c>
      <c r="C86" s="29">
        <v>33156</v>
      </c>
      <c r="D86" s="29"/>
      <c r="E86" s="35" t="s">
        <v>117</v>
      </c>
      <c r="F86" s="35" t="s">
        <v>87</v>
      </c>
      <c r="G86" s="36">
        <v>4</v>
      </c>
      <c r="H86" s="37">
        <v>4</v>
      </c>
      <c r="I86" s="27"/>
      <c r="J86" s="37">
        <v>5</v>
      </c>
      <c r="K86" s="37">
        <v>5</v>
      </c>
      <c r="L86" s="37">
        <v>45</v>
      </c>
      <c r="M86" s="37">
        <v>45</v>
      </c>
      <c r="N86" s="37">
        <v>1</v>
      </c>
      <c r="O86" s="37">
        <v>1</v>
      </c>
      <c r="P86" s="37"/>
      <c r="Q86" s="37"/>
      <c r="R86" s="37"/>
      <c r="S86" s="37"/>
      <c r="T86" s="37"/>
    </row>
    <row r="87" spans="1:20" ht="24.95" customHeight="1" x14ac:dyDescent="0.2">
      <c r="A87" s="27"/>
      <c r="B87" s="28" t="s">
        <v>125</v>
      </c>
      <c r="C87" s="29"/>
      <c r="D87" s="29"/>
      <c r="E87" s="30">
        <f>SUBTOTAL(3,E88:E93)</f>
        <v>6</v>
      </c>
      <c r="F87" s="30">
        <f>SUBTOTAL(3,F88:F93)</f>
        <v>6</v>
      </c>
      <c r="G87" s="51">
        <f>SUM(G88:G93)</f>
        <v>27</v>
      </c>
      <c r="H87" s="51">
        <f t="shared" ref="H87:T87" si="16">SUM(H88:H93)</f>
        <v>27</v>
      </c>
      <c r="I87" s="51">
        <f t="shared" si="16"/>
        <v>0</v>
      </c>
      <c r="J87" s="51">
        <f t="shared" si="16"/>
        <v>188</v>
      </c>
      <c r="K87" s="51">
        <f t="shared" si="16"/>
        <v>148</v>
      </c>
      <c r="L87" s="51">
        <f t="shared" si="16"/>
        <v>162</v>
      </c>
      <c r="M87" s="51">
        <f t="shared" si="16"/>
        <v>92</v>
      </c>
      <c r="N87" s="51">
        <f t="shared" si="16"/>
        <v>1</v>
      </c>
      <c r="O87" s="51">
        <f t="shared" si="16"/>
        <v>0</v>
      </c>
      <c r="P87" s="51">
        <f t="shared" si="16"/>
        <v>6</v>
      </c>
      <c r="Q87" s="51">
        <f t="shared" si="16"/>
        <v>0</v>
      </c>
      <c r="R87" s="51">
        <f t="shared" si="16"/>
        <v>0</v>
      </c>
      <c r="S87" s="51">
        <f t="shared" si="16"/>
        <v>0</v>
      </c>
      <c r="T87" s="51">
        <f t="shared" si="16"/>
        <v>1</v>
      </c>
    </row>
    <row r="88" spans="1:20" ht="24.95" customHeight="1" x14ac:dyDescent="0.2">
      <c r="A88" s="27">
        <v>1</v>
      </c>
      <c r="B88" s="33" t="s">
        <v>126</v>
      </c>
      <c r="C88" s="29">
        <v>28491</v>
      </c>
      <c r="D88" s="29"/>
      <c r="E88" s="35" t="s">
        <v>127</v>
      </c>
      <c r="F88" s="35" t="s">
        <v>87</v>
      </c>
      <c r="G88" s="36">
        <v>4</v>
      </c>
      <c r="H88" s="37">
        <v>4</v>
      </c>
      <c r="I88" s="27"/>
      <c r="J88" s="37">
        <v>28</v>
      </c>
      <c r="K88" s="37">
        <v>28</v>
      </c>
      <c r="L88" s="37">
        <v>22</v>
      </c>
      <c r="M88" s="37">
        <v>22</v>
      </c>
      <c r="N88" s="37"/>
      <c r="O88" s="37"/>
      <c r="P88" s="37">
        <v>1</v>
      </c>
      <c r="Q88" s="37"/>
      <c r="R88" s="37"/>
      <c r="S88" s="37"/>
      <c r="T88" s="37"/>
    </row>
    <row r="89" spans="1:20" ht="24.95" customHeight="1" x14ac:dyDescent="0.2">
      <c r="A89" s="27">
        <v>2</v>
      </c>
      <c r="B89" s="33" t="s">
        <v>128</v>
      </c>
      <c r="C89" s="29">
        <v>24838</v>
      </c>
      <c r="D89" s="29"/>
      <c r="E89" s="35" t="s">
        <v>127</v>
      </c>
      <c r="F89" s="35" t="s">
        <v>87</v>
      </c>
      <c r="G89" s="36">
        <v>4</v>
      </c>
      <c r="H89" s="37">
        <v>4</v>
      </c>
      <c r="I89" s="27"/>
      <c r="J89" s="37">
        <v>30</v>
      </c>
      <c r="K89" s="37">
        <v>30</v>
      </c>
      <c r="L89" s="37">
        <v>20</v>
      </c>
      <c r="M89" s="37">
        <v>20</v>
      </c>
      <c r="N89" s="37"/>
      <c r="O89" s="37"/>
      <c r="P89" s="37"/>
      <c r="Q89" s="37"/>
      <c r="R89" s="37"/>
      <c r="S89" s="37"/>
      <c r="T89" s="37"/>
    </row>
    <row r="90" spans="1:20" ht="24.95" customHeight="1" x14ac:dyDescent="0.2">
      <c r="A90" s="27">
        <v>3</v>
      </c>
      <c r="B90" s="33" t="s">
        <v>129</v>
      </c>
      <c r="C90" s="29">
        <v>25204</v>
      </c>
      <c r="D90" s="29"/>
      <c r="E90" s="35" t="s">
        <v>127</v>
      </c>
      <c r="F90" s="35" t="s">
        <v>87</v>
      </c>
      <c r="G90" s="36">
        <f>H90+I90</f>
        <v>7</v>
      </c>
      <c r="H90" s="37">
        <v>7</v>
      </c>
      <c r="I90" s="27"/>
      <c r="J90" s="37">
        <v>30</v>
      </c>
      <c r="K90" s="37">
        <v>30</v>
      </c>
      <c r="L90" s="37">
        <v>20</v>
      </c>
      <c r="M90" s="37"/>
      <c r="N90" s="37"/>
      <c r="O90" s="37"/>
      <c r="P90" s="37">
        <v>2</v>
      </c>
      <c r="Q90" s="37"/>
      <c r="R90" s="37"/>
      <c r="S90" s="37"/>
      <c r="T90" s="37"/>
    </row>
    <row r="91" spans="1:20" s="50" customFormat="1" ht="30.75" customHeight="1" x14ac:dyDescent="0.25">
      <c r="A91" s="27">
        <v>4</v>
      </c>
      <c r="B91" s="33" t="s">
        <v>130</v>
      </c>
      <c r="C91" s="29">
        <v>29221</v>
      </c>
      <c r="D91" s="29"/>
      <c r="E91" s="35" t="s">
        <v>127</v>
      </c>
      <c r="F91" s="35" t="s">
        <v>87</v>
      </c>
      <c r="G91" s="48">
        <v>4</v>
      </c>
      <c r="H91" s="49">
        <v>4</v>
      </c>
      <c r="I91" s="49"/>
      <c r="J91" s="49">
        <v>50</v>
      </c>
      <c r="K91" s="49">
        <v>50</v>
      </c>
      <c r="L91" s="49"/>
      <c r="M91" s="49"/>
      <c r="N91" s="49"/>
      <c r="O91" s="49"/>
      <c r="P91" s="49">
        <v>1</v>
      </c>
      <c r="Q91" s="49"/>
      <c r="R91" s="49"/>
      <c r="S91" s="49"/>
      <c r="T91" s="49"/>
    </row>
    <row r="92" spans="1:20" s="50" customFormat="1" ht="30.75" customHeight="1" x14ac:dyDescent="0.25">
      <c r="A92" s="27">
        <v>5</v>
      </c>
      <c r="B92" s="33" t="s">
        <v>131</v>
      </c>
      <c r="C92" s="29"/>
      <c r="D92" s="29">
        <v>28126</v>
      </c>
      <c r="E92" s="35" t="s">
        <v>127</v>
      </c>
      <c r="F92" s="35" t="s">
        <v>87</v>
      </c>
      <c r="G92" s="48">
        <v>4</v>
      </c>
      <c r="H92" s="49">
        <v>4</v>
      </c>
      <c r="I92" s="49"/>
      <c r="J92" s="49"/>
      <c r="K92" s="49"/>
      <c r="L92" s="49">
        <v>50</v>
      </c>
      <c r="M92" s="49">
        <v>50</v>
      </c>
      <c r="N92" s="49"/>
      <c r="O92" s="49"/>
      <c r="P92" s="49">
        <v>2</v>
      </c>
      <c r="Q92" s="49"/>
      <c r="R92" s="49"/>
      <c r="S92" s="49">
        <v>0</v>
      </c>
      <c r="T92" s="49">
        <v>1</v>
      </c>
    </row>
    <row r="93" spans="1:20" s="50" customFormat="1" ht="30.75" customHeight="1" x14ac:dyDescent="0.25">
      <c r="A93" s="27">
        <v>6</v>
      </c>
      <c r="B93" s="33" t="s">
        <v>132</v>
      </c>
      <c r="C93" s="29">
        <v>26665</v>
      </c>
      <c r="D93" s="29"/>
      <c r="E93" s="35" t="s">
        <v>127</v>
      </c>
      <c r="F93" s="35" t="s">
        <v>87</v>
      </c>
      <c r="G93" s="48">
        <v>4</v>
      </c>
      <c r="H93" s="49">
        <v>4</v>
      </c>
      <c r="I93" s="49"/>
      <c r="J93" s="49">
        <v>50</v>
      </c>
      <c r="K93" s="49">
        <v>10</v>
      </c>
      <c r="L93" s="49">
        <v>50</v>
      </c>
      <c r="M93" s="49"/>
      <c r="N93" s="49">
        <v>1</v>
      </c>
      <c r="O93" s="49"/>
      <c r="P93" s="49"/>
      <c r="Q93" s="49"/>
      <c r="R93" s="49"/>
      <c r="S93" s="49"/>
      <c r="T93" s="49"/>
    </row>
    <row r="94" spans="1:20" ht="24.95" customHeight="1" x14ac:dyDescent="0.2">
      <c r="A94" s="27"/>
      <c r="B94" s="28" t="s">
        <v>133</v>
      </c>
      <c r="C94" s="29"/>
      <c r="D94" s="29"/>
      <c r="E94" s="30">
        <f>SUBTOTAL(3,E95:E96)</f>
        <v>2</v>
      </c>
      <c r="F94" s="30">
        <f>SUBTOTAL(3,F95:F96)</f>
        <v>2</v>
      </c>
      <c r="G94" s="51">
        <f>SUM(G95:G96)</f>
        <v>7</v>
      </c>
      <c r="H94" s="51">
        <f t="shared" ref="H94:T94" si="17">SUM(H95:H96)</f>
        <v>7</v>
      </c>
      <c r="I94" s="51">
        <f t="shared" si="17"/>
        <v>0</v>
      </c>
      <c r="J94" s="51">
        <f t="shared" si="17"/>
        <v>80</v>
      </c>
      <c r="K94" s="51">
        <f t="shared" si="17"/>
        <v>80</v>
      </c>
      <c r="L94" s="51">
        <f t="shared" si="17"/>
        <v>70</v>
      </c>
      <c r="M94" s="51">
        <f t="shared" si="17"/>
        <v>50</v>
      </c>
      <c r="N94" s="51">
        <f t="shared" si="17"/>
        <v>0</v>
      </c>
      <c r="O94" s="51">
        <f t="shared" si="17"/>
        <v>0</v>
      </c>
      <c r="P94" s="51">
        <f t="shared" si="17"/>
        <v>1</v>
      </c>
      <c r="Q94" s="51">
        <f t="shared" si="17"/>
        <v>0</v>
      </c>
      <c r="R94" s="51">
        <f t="shared" si="17"/>
        <v>0</v>
      </c>
      <c r="S94" s="51">
        <f t="shared" si="17"/>
        <v>0</v>
      </c>
      <c r="T94" s="51">
        <f t="shared" si="17"/>
        <v>0</v>
      </c>
    </row>
    <row r="95" spans="1:20" ht="24.95" customHeight="1" x14ac:dyDescent="0.2">
      <c r="A95" s="27">
        <v>1</v>
      </c>
      <c r="B95" s="33" t="s">
        <v>134</v>
      </c>
      <c r="C95" s="29">
        <v>28126</v>
      </c>
      <c r="D95" s="29"/>
      <c r="E95" s="35" t="s">
        <v>135</v>
      </c>
      <c r="F95" s="35" t="s">
        <v>87</v>
      </c>
      <c r="G95" s="36">
        <v>3</v>
      </c>
      <c r="H95" s="37">
        <v>3</v>
      </c>
      <c r="I95" s="27"/>
      <c r="J95" s="37">
        <v>30</v>
      </c>
      <c r="K95" s="37">
        <v>30</v>
      </c>
      <c r="L95" s="37">
        <v>20</v>
      </c>
      <c r="M95" s="37"/>
      <c r="N95" s="37"/>
      <c r="O95" s="37"/>
      <c r="P95" s="37"/>
      <c r="Q95" s="37"/>
      <c r="R95" s="37"/>
      <c r="S95" s="37"/>
      <c r="T95" s="37"/>
    </row>
    <row r="96" spans="1:20" ht="24.95" customHeight="1" x14ac:dyDescent="0.2">
      <c r="A96" s="27">
        <v>2</v>
      </c>
      <c r="B96" s="33" t="s">
        <v>136</v>
      </c>
      <c r="C96" s="29">
        <v>28126</v>
      </c>
      <c r="D96" s="29"/>
      <c r="E96" s="35" t="s">
        <v>135</v>
      </c>
      <c r="F96" s="35" t="s">
        <v>87</v>
      </c>
      <c r="G96" s="36">
        <v>4</v>
      </c>
      <c r="H96" s="37">
        <v>4</v>
      </c>
      <c r="I96" s="27">
        <v>0</v>
      </c>
      <c r="J96" s="37">
        <v>50</v>
      </c>
      <c r="K96" s="37">
        <v>50</v>
      </c>
      <c r="L96" s="37">
        <v>50</v>
      </c>
      <c r="M96" s="37">
        <v>50</v>
      </c>
      <c r="N96" s="37">
        <v>0</v>
      </c>
      <c r="O96" s="37">
        <v>0</v>
      </c>
      <c r="P96" s="37">
        <v>1</v>
      </c>
      <c r="Q96" s="37">
        <v>0</v>
      </c>
      <c r="R96" s="37">
        <v>0</v>
      </c>
      <c r="S96" s="37">
        <v>0</v>
      </c>
      <c r="T96" s="37">
        <v>0</v>
      </c>
    </row>
    <row r="97" spans="1:20" ht="24.95" customHeight="1" x14ac:dyDescent="0.2">
      <c r="A97" s="38"/>
      <c r="B97" s="28" t="s">
        <v>137</v>
      </c>
      <c r="C97" s="29"/>
      <c r="D97" s="29"/>
      <c r="E97" s="30">
        <f>SUBTOTAL(3,E98:E99)</f>
        <v>2</v>
      </c>
      <c r="F97" s="30">
        <f>SUBTOTAL(3,F98:F99)</f>
        <v>2</v>
      </c>
      <c r="G97" s="31">
        <f t="shared" ref="G97:T97" si="18">SUM(G98:G99)</f>
        <v>8</v>
      </c>
      <c r="H97" s="32">
        <f t="shared" si="18"/>
        <v>8</v>
      </c>
      <c r="I97" s="32">
        <f t="shared" si="18"/>
        <v>0</v>
      </c>
      <c r="J97" s="32">
        <f t="shared" si="18"/>
        <v>50</v>
      </c>
      <c r="K97" s="32">
        <f t="shared" si="18"/>
        <v>50</v>
      </c>
      <c r="L97" s="32">
        <f t="shared" si="18"/>
        <v>50</v>
      </c>
      <c r="M97" s="32">
        <f t="shared" si="18"/>
        <v>50</v>
      </c>
      <c r="N97" s="32">
        <f t="shared" si="18"/>
        <v>1</v>
      </c>
      <c r="O97" s="32">
        <f t="shared" si="18"/>
        <v>1</v>
      </c>
      <c r="P97" s="32">
        <f t="shared" si="18"/>
        <v>2</v>
      </c>
      <c r="Q97" s="32">
        <f t="shared" si="18"/>
        <v>0</v>
      </c>
      <c r="R97" s="32">
        <f t="shared" si="18"/>
        <v>0</v>
      </c>
      <c r="S97" s="32">
        <f t="shared" si="18"/>
        <v>0</v>
      </c>
      <c r="T97" s="32">
        <f t="shared" si="18"/>
        <v>0</v>
      </c>
    </row>
    <row r="98" spans="1:20" ht="24.95" customHeight="1" x14ac:dyDescent="0.2">
      <c r="A98" s="27">
        <v>1</v>
      </c>
      <c r="B98" s="33" t="s">
        <v>138</v>
      </c>
      <c r="C98" s="29">
        <v>33920</v>
      </c>
      <c r="D98" s="29"/>
      <c r="E98" s="35" t="s">
        <v>139</v>
      </c>
      <c r="F98" s="35" t="s">
        <v>87</v>
      </c>
      <c r="G98" s="36">
        <v>3</v>
      </c>
      <c r="H98" s="37">
        <v>3</v>
      </c>
      <c r="I98" s="27"/>
      <c r="J98" s="37"/>
      <c r="K98" s="37"/>
      <c r="L98" s="37">
        <v>50</v>
      </c>
      <c r="M98" s="37">
        <v>50</v>
      </c>
      <c r="N98" s="37">
        <v>1</v>
      </c>
      <c r="O98" s="37"/>
      <c r="P98" s="37"/>
      <c r="Q98" s="37"/>
      <c r="R98" s="37"/>
      <c r="S98" s="37"/>
      <c r="T98" s="37"/>
    </row>
    <row r="99" spans="1:20" s="50" customFormat="1" ht="29.25" customHeight="1" x14ac:dyDescent="0.25">
      <c r="A99" s="27">
        <v>2</v>
      </c>
      <c r="B99" s="33" t="s">
        <v>140</v>
      </c>
      <c r="C99" s="29">
        <v>30394</v>
      </c>
      <c r="D99" s="29"/>
      <c r="E99" s="35" t="s">
        <v>139</v>
      </c>
      <c r="F99" s="35" t="s">
        <v>87</v>
      </c>
      <c r="G99" s="48">
        <v>5</v>
      </c>
      <c r="H99" s="49">
        <v>5</v>
      </c>
      <c r="I99" s="49"/>
      <c r="J99" s="49">
        <v>50</v>
      </c>
      <c r="K99" s="49">
        <v>50</v>
      </c>
      <c r="L99" s="49"/>
      <c r="M99" s="49"/>
      <c r="N99" s="49"/>
      <c r="O99" s="49">
        <v>1</v>
      </c>
      <c r="P99" s="49">
        <v>2</v>
      </c>
      <c r="Q99" s="49"/>
      <c r="R99" s="49"/>
      <c r="S99" s="49"/>
      <c r="T99" s="49"/>
    </row>
    <row r="100" spans="1:20" ht="24.95" customHeight="1" x14ac:dyDescent="0.2">
      <c r="A100" s="21" t="s">
        <v>141</v>
      </c>
      <c r="B100" s="22" t="s">
        <v>142</v>
      </c>
      <c r="C100" s="29"/>
      <c r="D100" s="29"/>
      <c r="E100" s="46">
        <f>E101+E104</f>
        <v>8</v>
      </c>
      <c r="F100" s="46">
        <f>F101+F104</f>
        <v>8</v>
      </c>
      <c r="G100" s="46">
        <f>G101+G104</f>
        <v>34</v>
      </c>
      <c r="H100" s="46">
        <f t="shared" ref="H100:P100" si="19">H101+H104</f>
        <v>34</v>
      </c>
      <c r="I100" s="46">
        <f t="shared" si="19"/>
        <v>0</v>
      </c>
      <c r="J100" s="46">
        <f t="shared" si="19"/>
        <v>89</v>
      </c>
      <c r="K100" s="46">
        <f t="shared" si="19"/>
        <v>80</v>
      </c>
      <c r="L100" s="46">
        <f t="shared" si="19"/>
        <v>50</v>
      </c>
      <c r="M100" s="46">
        <f t="shared" si="19"/>
        <v>275</v>
      </c>
      <c r="N100" s="46">
        <f t="shared" si="19"/>
        <v>4</v>
      </c>
      <c r="O100" s="46">
        <f t="shared" si="19"/>
        <v>2</v>
      </c>
      <c r="P100" s="46">
        <f t="shared" si="19"/>
        <v>5</v>
      </c>
      <c r="Q100" s="46">
        <f>Q101+Q104</f>
        <v>3</v>
      </c>
      <c r="R100" s="46">
        <f>R101+R104</f>
        <v>0</v>
      </c>
      <c r="S100" s="46">
        <f>S101+S104</f>
        <v>0</v>
      </c>
      <c r="T100" s="46">
        <f>T101+T104</f>
        <v>0</v>
      </c>
    </row>
    <row r="101" spans="1:20" ht="24.95" customHeight="1" x14ac:dyDescent="0.2">
      <c r="A101" s="38"/>
      <c r="B101" s="28" t="s">
        <v>143</v>
      </c>
      <c r="C101" s="29"/>
      <c r="D101" s="29"/>
      <c r="E101" s="30">
        <f>SUBTOTAL(3,E102:E103)</f>
        <v>2</v>
      </c>
      <c r="F101" s="30">
        <f>SUBTOTAL(3,F102:F103)</f>
        <v>2</v>
      </c>
      <c r="G101" s="31">
        <f>G102+G103</f>
        <v>5</v>
      </c>
      <c r="H101" s="31">
        <f t="shared" ref="H101:T101" si="20">H102+H103</f>
        <v>5</v>
      </c>
      <c r="I101" s="31">
        <f t="shared" si="20"/>
        <v>0</v>
      </c>
      <c r="J101" s="31">
        <f t="shared" si="20"/>
        <v>65</v>
      </c>
      <c r="K101" s="31">
        <f t="shared" si="20"/>
        <v>56</v>
      </c>
      <c r="L101" s="31">
        <f t="shared" si="20"/>
        <v>0</v>
      </c>
      <c r="M101" s="31">
        <f t="shared" si="20"/>
        <v>25</v>
      </c>
      <c r="N101" s="31">
        <f t="shared" si="20"/>
        <v>0</v>
      </c>
      <c r="O101" s="31">
        <f t="shared" si="20"/>
        <v>0</v>
      </c>
      <c r="P101" s="31">
        <f t="shared" si="20"/>
        <v>0</v>
      </c>
      <c r="Q101" s="31">
        <f t="shared" si="20"/>
        <v>0</v>
      </c>
      <c r="R101" s="31">
        <f t="shared" si="20"/>
        <v>0</v>
      </c>
      <c r="S101" s="31">
        <f t="shared" si="20"/>
        <v>0</v>
      </c>
      <c r="T101" s="31">
        <f t="shared" si="20"/>
        <v>0</v>
      </c>
    </row>
    <row r="102" spans="1:20" s="50" customFormat="1" ht="24.95" customHeight="1" x14ac:dyDescent="0.25">
      <c r="A102" s="27">
        <v>1</v>
      </c>
      <c r="B102" s="33" t="s">
        <v>144</v>
      </c>
      <c r="C102" s="29">
        <v>34504</v>
      </c>
      <c r="D102" s="29"/>
      <c r="E102" s="35" t="s">
        <v>145</v>
      </c>
      <c r="F102" s="35" t="s">
        <v>146</v>
      </c>
      <c r="G102" s="48">
        <v>3</v>
      </c>
      <c r="H102" s="49">
        <v>3</v>
      </c>
      <c r="I102" s="49"/>
      <c r="J102" s="49">
        <v>31</v>
      </c>
      <c r="K102" s="49">
        <v>31</v>
      </c>
      <c r="L102" s="49"/>
      <c r="M102" s="49"/>
      <c r="N102" s="49"/>
      <c r="O102" s="49"/>
      <c r="P102" s="49"/>
      <c r="Q102" s="49"/>
      <c r="R102" s="49"/>
      <c r="S102" s="49"/>
      <c r="T102" s="49"/>
    </row>
    <row r="103" spans="1:20" ht="24.95" customHeight="1" x14ac:dyDescent="0.2">
      <c r="A103" s="27">
        <v>2</v>
      </c>
      <c r="B103" s="33" t="s">
        <v>147</v>
      </c>
      <c r="C103" s="29">
        <v>31965</v>
      </c>
      <c r="D103" s="29"/>
      <c r="E103" s="35" t="s">
        <v>145</v>
      </c>
      <c r="F103" s="35" t="s">
        <v>146</v>
      </c>
      <c r="G103" s="48">
        <v>2</v>
      </c>
      <c r="H103" s="49">
        <v>2</v>
      </c>
      <c r="I103" s="49"/>
      <c r="J103" s="49">
        <v>34</v>
      </c>
      <c r="K103" s="49">
        <v>25</v>
      </c>
      <c r="L103" s="49"/>
      <c r="M103" s="49">
        <v>25</v>
      </c>
      <c r="N103" s="49"/>
      <c r="O103" s="49"/>
      <c r="P103" s="49"/>
      <c r="Q103" s="49"/>
      <c r="R103" s="49"/>
      <c r="S103" s="49"/>
      <c r="T103" s="49"/>
    </row>
    <row r="104" spans="1:20" ht="24.95" customHeight="1" x14ac:dyDescent="0.2">
      <c r="A104" s="27"/>
      <c r="B104" s="28" t="s">
        <v>148</v>
      </c>
      <c r="C104" s="29"/>
      <c r="D104" s="29"/>
      <c r="E104" s="30">
        <f>SUBTOTAL(3,E105:E110)</f>
        <v>6</v>
      </c>
      <c r="F104" s="30">
        <f>SUBTOTAL(3,F105:F110)</f>
        <v>6</v>
      </c>
      <c r="G104" s="46">
        <f>SUM(G105:G110)</f>
        <v>29</v>
      </c>
      <c r="H104" s="46">
        <f t="shared" ref="H104:T104" si="21">SUM(H105:H110)</f>
        <v>29</v>
      </c>
      <c r="I104" s="46">
        <f t="shared" si="21"/>
        <v>0</v>
      </c>
      <c r="J104" s="46">
        <f t="shared" si="21"/>
        <v>24</v>
      </c>
      <c r="K104" s="46">
        <f t="shared" si="21"/>
        <v>24</v>
      </c>
      <c r="L104" s="46">
        <f t="shared" si="21"/>
        <v>50</v>
      </c>
      <c r="M104" s="46">
        <f t="shared" si="21"/>
        <v>250</v>
      </c>
      <c r="N104" s="46">
        <f t="shared" si="21"/>
        <v>4</v>
      </c>
      <c r="O104" s="46">
        <f t="shared" si="21"/>
        <v>2</v>
      </c>
      <c r="P104" s="46">
        <f t="shared" si="21"/>
        <v>5</v>
      </c>
      <c r="Q104" s="46">
        <f t="shared" si="21"/>
        <v>3</v>
      </c>
      <c r="R104" s="46">
        <f t="shared" si="21"/>
        <v>0</v>
      </c>
      <c r="S104" s="46">
        <f t="shared" si="21"/>
        <v>0</v>
      </c>
      <c r="T104" s="46">
        <f t="shared" si="21"/>
        <v>0</v>
      </c>
    </row>
    <row r="105" spans="1:20" s="50" customFormat="1" ht="24.95" customHeight="1" x14ac:dyDescent="0.25">
      <c r="A105" s="27">
        <v>1</v>
      </c>
      <c r="B105" s="33" t="s">
        <v>149</v>
      </c>
      <c r="C105" s="34">
        <v>1980</v>
      </c>
      <c r="D105" s="29"/>
      <c r="E105" s="35" t="s">
        <v>150</v>
      </c>
      <c r="F105" s="35" t="s">
        <v>146</v>
      </c>
      <c r="G105" s="48">
        <v>6</v>
      </c>
      <c r="H105" s="49">
        <v>6</v>
      </c>
      <c r="I105" s="49">
        <v>0</v>
      </c>
      <c r="J105" s="49">
        <v>24</v>
      </c>
      <c r="K105" s="49">
        <v>24</v>
      </c>
      <c r="L105" s="49">
        <v>50</v>
      </c>
      <c r="M105" s="49"/>
      <c r="N105" s="49"/>
      <c r="O105" s="49"/>
      <c r="P105" s="49">
        <v>3</v>
      </c>
      <c r="Q105" s="49">
        <v>1</v>
      </c>
      <c r="R105" s="49"/>
      <c r="S105" s="49"/>
      <c r="T105" s="49"/>
    </row>
    <row r="106" spans="1:20" s="50" customFormat="1" ht="24.95" customHeight="1" x14ac:dyDescent="0.25">
      <c r="A106" s="27">
        <v>2</v>
      </c>
      <c r="B106" s="33" t="s">
        <v>151</v>
      </c>
      <c r="C106" s="29">
        <v>32944</v>
      </c>
      <c r="D106" s="29"/>
      <c r="E106" s="35" t="s">
        <v>150</v>
      </c>
      <c r="F106" s="35" t="s">
        <v>146</v>
      </c>
      <c r="G106" s="48">
        <v>3</v>
      </c>
      <c r="H106" s="49">
        <v>3</v>
      </c>
      <c r="I106" s="49"/>
      <c r="J106" s="49"/>
      <c r="K106" s="49"/>
      <c r="L106" s="49"/>
      <c r="M106" s="49">
        <v>50</v>
      </c>
      <c r="N106" s="49">
        <v>1</v>
      </c>
      <c r="O106" s="49"/>
      <c r="P106" s="49"/>
      <c r="Q106" s="49"/>
      <c r="R106" s="49"/>
      <c r="S106" s="49"/>
      <c r="T106" s="49"/>
    </row>
    <row r="107" spans="1:20" s="50" customFormat="1" ht="24.95" customHeight="1" x14ac:dyDescent="0.25">
      <c r="A107" s="27">
        <v>3</v>
      </c>
      <c r="B107" s="33" t="s">
        <v>152</v>
      </c>
      <c r="C107" s="29">
        <v>26451</v>
      </c>
      <c r="D107" s="29"/>
      <c r="E107" s="35" t="s">
        <v>150</v>
      </c>
      <c r="F107" s="35" t="s">
        <v>146</v>
      </c>
      <c r="G107" s="48">
        <v>8</v>
      </c>
      <c r="H107" s="49">
        <v>8</v>
      </c>
      <c r="I107" s="49"/>
      <c r="J107" s="49"/>
      <c r="K107" s="49"/>
      <c r="L107" s="49"/>
      <c r="M107" s="49">
        <v>50</v>
      </c>
      <c r="N107" s="49"/>
      <c r="O107" s="49"/>
      <c r="P107" s="49">
        <v>2</v>
      </c>
      <c r="Q107" s="49">
        <v>2</v>
      </c>
      <c r="R107" s="49"/>
      <c r="S107" s="49"/>
      <c r="T107" s="49"/>
    </row>
    <row r="108" spans="1:20" s="50" customFormat="1" ht="24.95" customHeight="1" x14ac:dyDescent="0.25">
      <c r="A108" s="27">
        <v>4</v>
      </c>
      <c r="B108" s="33" t="s">
        <v>153</v>
      </c>
      <c r="C108" s="29">
        <v>33288</v>
      </c>
      <c r="D108" s="29"/>
      <c r="E108" s="35" t="s">
        <v>150</v>
      </c>
      <c r="F108" s="35" t="s">
        <v>146</v>
      </c>
      <c r="G108" s="48">
        <v>4</v>
      </c>
      <c r="H108" s="49">
        <v>4</v>
      </c>
      <c r="I108" s="49"/>
      <c r="J108" s="49"/>
      <c r="K108" s="49"/>
      <c r="L108" s="49"/>
      <c r="M108" s="49">
        <v>50</v>
      </c>
      <c r="N108" s="49">
        <v>1</v>
      </c>
      <c r="O108" s="49">
        <v>1</v>
      </c>
      <c r="P108" s="49"/>
      <c r="Q108" s="49"/>
      <c r="R108" s="49"/>
      <c r="S108" s="49"/>
      <c r="T108" s="49"/>
    </row>
    <row r="109" spans="1:20" s="50" customFormat="1" ht="24.95" customHeight="1" x14ac:dyDescent="0.25">
      <c r="A109" s="27">
        <v>5</v>
      </c>
      <c r="B109" s="33" t="s">
        <v>154</v>
      </c>
      <c r="C109" s="29">
        <v>31421</v>
      </c>
      <c r="D109" s="29"/>
      <c r="E109" s="35" t="s">
        <v>150</v>
      </c>
      <c r="F109" s="35" t="s">
        <v>146</v>
      </c>
      <c r="G109" s="48">
        <v>5</v>
      </c>
      <c r="H109" s="49">
        <v>5</v>
      </c>
      <c r="I109" s="49"/>
      <c r="J109" s="49"/>
      <c r="K109" s="49"/>
      <c r="L109" s="49"/>
      <c r="M109" s="49">
        <v>50</v>
      </c>
      <c r="N109" s="49">
        <v>1</v>
      </c>
      <c r="O109" s="49">
        <v>1</v>
      </c>
      <c r="P109" s="49"/>
      <c r="Q109" s="49"/>
      <c r="R109" s="49"/>
      <c r="S109" s="49"/>
      <c r="T109" s="49"/>
    </row>
    <row r="110" spans="1:20" s="50" customFormat="1" ht="24.95" customHeight="1" x14ac:dyDescent="0.25">
      <c r="A110" s="27">
        <v>6</v>
      </c>
      <c r="B110" s="33" t="s">
        <v>155</v>
      </c>
      <c r="C110" s="29">
        <v>35235</v>
      </c>
      <c r="D110" s="29"/>
      <c r="E110" s="35" t="s">
        <v>150</v>
      </c>
      <c r="F110" s="35" t="s">
        <v>146</v>
      </c>
      <c r="G110" s="48">
        <v>3</v>
      </c>
      <c r="H110" s="49">
        <v>3</v>
      </c>
      <c r="I110" s="49"/>
      <c r="J110" s="49"/>
      <c r="K110" s="49"/>
      <c r="L110" s="49"/>
      <c r="M110" s="49">
        <v>50</v>
      </c>
      <c r="N110" s="49">
        <v>1</v>
      </c>
      <c r="O110" s="49"/>
      <c r="P110" s="49"/>
      <c r="Q110" s="49"/>
      <c r="R110" s="49"/>
      <c r="S110" s="49"/>
      <c r="T110" s="49"/>
    </row>
    <row r="111" spans="1:20" ht="24.95" customHeight="1" x14ac:dyDescent="0.2">
      <c r="A111" s="21" t="s">
        <v>156</v>
      </c>
      <c r="B111" s="22" t="s">
        <v>157</v>
      </c>
      <c r="C111" s="29"/>
      <c r="D111" s="29"/>
      <c r="E111" s="46">
        <f>E117+E127+E130+E112+E132</f>
        <v>21</v>
      </c>
      <c r="F111" s="46">
        <f>F117+F127+F130+F112+F132</f>
        <v>21</v>
      </c>
      <c r="G111" s="46">
        <f>G117+G127+G130+G112+G132</f>
        <v>91</v>
      </c>
      <c r="H111" s="46">
        <f t="shared" ref="H111:T111" si="22">H117+H127+H130+H112+H132</f>
        <v>91</v>
      </c>
      <c r="I111" s="46">
        <f t="shared" si="22"/>
        <v>0</v>
      </c>
      <c r="J111" s="46">
        <f t="shared" si="22"/>
        <v>637</v>
      </c>
      <c r="K111" s="46">
        <f t="shared" si="22"/>
        <v>637</v>
      </c>
      <c r="L111" s="46">
        <f t="shared" si="22"/>
        <v>454</v>
      </c>
      <c r="M111" s="46">
        <f t="shared" si="22"/>
        <v>0</v>
      </c>
      <c r="N111" s="46">
        <f t="shared" si="22"/>
        <v>14</v>
      </c>
      <c r="O111" s="46">
        <f t="shared" si="22"/>
        <v>11</v>
      </c>
      <c r="P111" s="46">
        <f t="shared" si="22"/>
        <v>0</v>
      </c>
      <c r="Q111" s="46">
        <f t="shared" si="22"/>
        <v>1</v>
      </c>
      <c r="R111" s="46">
        <f t="shared" si="22"/>
        <v>0</v>
      </c>
      <c r="S111" s="46">
        <f t="shared" si="22"/>
        <v>0</v>
      </c>
      <c r="T111" s="46">
        <f t="shared" si="22"/>
        <v>0</v>
      </c>
    </row>
    <row r="112" spans="1:20" ht="24.95" customHeight="1" x14ac:dyDescent="0.2">
      <c r="A112" s="21"/>
      <c r="B112" s="28" t="s">
        <v>158</v>
      </c>
      <c r="C112" s="29"/>
      <c r="D112" s="29"/>
      <c r="E112" s="30">
        <f>SUBTOTAL(3,E113:E116)</f>
        <v>4</v>
      </c>
      <c r="F112" s="30">
        <f>SUBTOTAL(3,F113:F116)</f>
        <v>4</v>
      </c>
      <c r="G112" s="46">
        <f>SUM(G113:G116)</f>
        <v>19</v>
      </c>
      <c r="H112" s="46">
        <f t="shared" ref="H112:T112" si="23">SUM(H113:H116)</f>
        <v>19</v>
      </c>
      <c r="I112" s="46">
        <f t="shared" si="23"/>
        <v>0</v>
      </c>
      <c r="J112" s="46">
        <f t="shared" si="23"/>
        <v>85</v>
      </c>
      <c r="K112" s="46">
        <f t="shared" si="23"/>
        <v>85</v>
      </c>
      <c r="L112" s="46">
        <f t="shared" si="23"/>
        <v>20</v>
      </c>
      <c r="M112" s="46">
        <f t="shared" si="23"/>
        <v>0</v>
      </c>
      <c r="N112" s="46">
        <f t="shared" si="23"/>
        <v>3</v>
      </c>
      <c r="O112" s="46">
        <f t="shared" si="23"/>
        <v>2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</row>
    <row r="113" spans="1:20" s="50" customFormat="1" ht="24.95" customHeight="1" x14ac:dyDescent="0.25">
      <c r="A113" s="27">
        <v>1</v>
      </c>
      <c r="B113" s="33" t="s">
        <v>159</v>
      </c>
      <c r="C113" s="34">
        <v>1984</v>
      </c>
      <c r="D113" s="29"/>
      <c r="E113" s="35" t="s">
        <v>160</v>
      </c>
      <c r="F113" s="35" t="s">
        <v>161</v>
      </c>
      <c r="G113" s="48">
        <v>4</v>
      </c>
      <c r="H113" s="49">
        <v>4</v>
      </c>
      <c r="I113" s="49"/>
      <c r="J113" s="49">
        <v>50</v>
      </c>
      <c r="K113" s="49">
        <v>50</v>
      </c>
      <c r="L113" s="49"/>
      <c r="M113" s="49"/>
      <c r="N113" s="49">
        <v>1</v>
      </c>
      <c r="O113" s="49"/>
      <c r="P113" s="49"/>
      <c r="Q113" s="49"/>
      <c r="R113" s="49"/>
      <c r="S113" s="49"/>
      <c r="T113" s="49"/>
    </row>
    <row r="114" spans="1:20" s="50" customFormat="1" ht="24.95" customHeight="1" x14ac:dyDescent="0.25">
      <c r="A114" s="27">
        <v>2</v>
      </c>
      <c r="B114" s="33" t="s">
        <v>162</v>
      </c>
      <c r="C114" s="34">
        <v>1962</v>
      </c>
      <c r="D114" s="29"/>
      <c r="E114" s="35" t="s">
        <v>160</v>
      </c>
      <c r="F114" s="35" t="s">
        <v>161</v>
      </c>
      <c r="G114" s="48">
        <v>5</v>
      </c>
      <c r="H114" s="49">
        <v>5</v>
      </c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</row>
    <row r="115" spans="1:20" s="50" customFormat="1" ht="24.95" customHeight="1" x14ac:dyDescent="0.25">
      <c r="A115" s="27">
        <v>3</v>
      </c>
      <c r="B115" s="33" t="s">
        <v>163</v>
      </c>
      <c r="C115" s="34">
        <v>1986</v>
      </c>
      <c r="D115" s="29"/>
      <c r="E115" s="35" t="s">
        <v>160</v>
      </c>
      <c r="F115" s="35" t="s">
        <v>161</v>
      </c>
      <c r="G115" s="48">
        <v>6</v>
      </c>
      <c r="H115" s="49">
        <v>6</v>
      </c>
      <c r="I115" s="49"/>
      <c r="J115" s="49">
        <v>35</v>
      </c>
      <c r="K115" s="49">
        <v>35</v>
      </c>
      <c r="L115" s="49">
        <v>20</v>
      </c>
      <c r="M115" s="49"/>
      <c r="N115" s="49">
        <v>1</v>
      </c>
      <c r="O115" s="49">
        <v>1</v>
      </c>
      <c r="P115" s="49"/>
      <c r="Q115" s="49"/>
      <c r="R115" s="49"/>
      <c r="S115" s="49"/>
      <c r="T115" s="49"/>
    </row>
    <row r="116" spans="1:20" s="50" customFormat="1" ht="24.95" customHeight="1" x14ac:dyDescent="0.25">
      <c r="A116" s="27">
        <v>4</v>
      </c>
      <c r="B116" s="33" t="s">
        <v>164</v>
      </c>
      <c r="C116" s="34">
        <v>1984</v>
      </c>
      <c r="D116" s="29"/>
      <c r="E116" s="35" t="s">
        <v>160</v>
      </c>
      <c r="F116" s="35" t="s">
        <v>161</v>
      </c>
      <c r="G116" s="48">
        <v>4</v>
      </c>
      <c r="H116" s="49">
        <v>4</v>
      </c>
      <c r="I116" s="49"/>
      <c r="J116" s="49"/>
      <c r="K116" s="49"/>
      <c r="L116" s="49"/>
      <c r="M116" s="49"/>
      <c r="N116" s="49">
        <v>1</v>
      </c>
      <c r="O116" s="49">
        <v>1</v>
      </c>
      <c r="P116" s="49"/>
      <c r="Q116" s="49"/>
      <c r="R116" s="49"/>
      <c r="S116" s="49"/>
      <c r="T116" s="49"/>
    </row>
    <row r="117" spans="1:20" ht="24.95" customHeight="1" x14ac:dyDescent="0.2">
      <c r="A117" s="27"/>
      <c r="B117" s="28" t="s">
        <v>165</v>
      </c>
      <c r="C117" s="29"/>
      <c r="D117" s="29"/>
      <c r="E117" s="30">
        <f>SUBTOTAL(3,E118:E126)</f>
        <v>9</v>
      </c>
      <c r="F117" s="30">
        <f>SUBTOTAL(3,F118:F126)</f>
        <v>9</v>
      </c>
      <c r="G117" s="31">
        <f>SUM(G118:G126)</f>
        <v>41</v>
      </c>
      <c r="H117" s="31">
        <f t="shared" ref="H117:T117" si="24">SUM(H118:H126)</f>
        <v>41</v>
      </c>
      <c r="I117" s="31">
        <f t="shared" si="24"/>
        <v>0</v>
      </c>
      <c r="J117" s="31">
        <f t="shared" si="24"/>
        <v>252</v>
      </c>
      <c r="K117" s="31">
        <f t="shared" si="24"/>
        <v>252</v>
      </c>
      <c r="L117" s="31">
        <f t="shared" si="24"/>
        <v>184</v>
      </c>
      <c r="M117" s="31">
        <f t="shared" si="24"/>
        <v>0</v>
      </c>
      <c r="N117" s="31">
        <f t="shared" si="24"/>
        <v>5</v>
      </c>
      <c r="O117" s="31">
        <f t="shared" si="24"/>
        <v>6</v>
      </c>
      <c r="P117" s="31">
        <f t="shared" si="24"/>
        <v>0</v>
      </c>
      <c r="Q117" s="31">
        <f t="shared" si="24"/>
        <v>1</v>
      </c>
      <c r="R117" s="31">
        <f t="shared" si="24"/>
        <v>0</v>
      </c>
      <c r="S117" s="31">
        <f t="shared" si="24"/>
        <v>0</v>
      </c>
      <c r="T117" s="31">
        <f t="shared" si="24"/>
        <v>0</v>
      </c>
    </row>
    <row r="118" spans="1:20" s="50" customFormat="1" ht="24.95" customHeight="1" x14ac:dyDescent="0.25">
      <c r="A118" s="27">
        <v>1</v>
      </c>
      <c r="B118" s="33" t="s">
        <v>166</v>
      </c>
      <c r="C118" s="34">
        <v>1994</v>
      </c>
      <c r="D118" s="29"/>
      <c r="E118" s="35" t="s">
        <v>167</v>
      </c>
      <c r="F118" s="35" t="s">
        <v>161</v>
      </c>
      <c r="G118" s="48">
        <v>4</v>
      </c>
      <c r="H118" s="49">
        <v>4</v>
      </c>
      <c r="I118" s="49"/>
      <c r="J118" s="49">
        <v>20</v>
      </c>
      <c r="K118" s="49">
        <v>20</v>
      </c>
      <c r="L118" s="49">
        <v>30</v>
      </c>
      <c r="M118" s="49"/>
      <c r="N118" s="49">
        <v>1</v>
      </c>
      <c r="O118" s="49"/>
      <c r="P118" s="49"/>
      <c r="Q118" s="49">
        <v>1</v>
      </c>
      <c r="R118" s="49"/>
      <c r="S118" s="49"/>
      <c r="T118" s="49"/>
    </row>
    <row r="119" spans="1:20" s="50" customFormat="1" ht="24.95" customHeight="1" x14ac:dyDescent="0.25">
      <c r="A119" s="27">
        <v>2</v>
      </c>
      <c r="B119" s="33" t="s">
        <v>168</v>
      </c>
      <c r="C119" s="34">
        <v>1967</v>
      </c>
      <c r="D119" s="29"/>
      <c r="E119" s="35" t="s">
        <v>167</v>
      </c>
      <c r="F119" s="35" t="s">
        <v>161</v>
      </c>
      <c r="G119" s="48">
        <v>8</v>
      </c>
      <c r="H119" s="49">
        <v>8</v>
      </c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</row>
    <row r="120" spans="1:20" s="50" customFormat="1" ht="24.95" customHeight="1" x14ac:dyDescent="0.25">
      <c r="A120" s="27">
        <v>3</v>
      </c>
      <c r="B120" s="33" t="s">
        <v>169</v>
      </c>
      <c r="C120" s="34">
        <v>1962</v>
      </c>
      <c r="D120" s="29"/>
      <c r="E120" s="35" t="s">
        <v>167</v>
      </c>
      <c r="F120" s="35" t="s">
        <v>161</v>
      </c>
      <c r="G120" s="48">
        <v>5</v>
      </c>
      <c r="H120" s="49">
        <v>5</v>
      </c>
      <c r="I120" s="49"/>
      <c r="J120" s="49">
        <v>30</v>
      </c>
      <c r="K120" s="49">
        <v>30</v>
      </c>
      <c r="L120" s="49">
        <v>20</v>
      </c>
      <c r="M120" s="49"/>
      <c r="N120" s="49"/>
      <c r="O120" s="49"/>
      <c r="P120" s="49"/>
      <c r="Q120" s="49"/>
      <c r="R120" s="49"/>
      <c r="S120" s="49"/>
      <c r="T120" s="49"/>
    </row>
    <row r="121" spans="1:20" s="50" customFormat="1" ht="24.95" customHeight="1" x14ac:dyDescent="0.25">
      <c r="A121" s="27">
        <v>4</v>
      </c>
      <c r="B121" s="33" t="s">
        <v>170</v>
      </c>
      <c r="C121" s="34">
        <v>1984</v>
      </c>
      <c r="D121" s="29"/>
      <c r="E121" s="35" t="s">
        <v>167</v>
      </c>
      <c r="F121" s="35" t="s">
        <v>161</v>
      </c>
      <c r="G121" s="48">
        <v>4</v>
      </c>
      <c r="H121" s="49">
        <v>4</v>
      </c>
      <c r="I121" s="49"/>
      <c r="J121" s="49">
        <v>48</v>
      </c>
      <c r="K121" s="49">
        <v>48</v>
      </c>
      <c r="L121" s="49"/>
      <c r="M121" s="49"/>
      <c r="N121" s="49">
        <v>1</v>
      </c>
      <c r="O121" s="49">
        <v>1</v>
      </c>
      <c r="P121" s="49"/>
      <c r="Q121" s="49"/>
      <c r="R121" s="49"/>
      <c r="S121" s="49"/>
      <c r="T121" s="49"/>
    </row>
    <row r="122" spans="1:20" s="50" customFormat="1" ht="24.95" customHeight="1" x14ac:dyDescent="0.25">
      <c r="A122" s="27">
        <v>5</v>
      </c>
      <c r="B122" s="33" t="s">
        <v>171</v>
      </c>
      <c r="C122" s="34">
        <v>1989</v>
      </c>
      <c r="D122" s="29"/>
      <c r="E122" s="35" t="s">
        <v>167</v>
      </c>
      <c r="F122" s="35" t="s">
        <v>161</v>
      </c>
      <c r="G122" s="48">
        <v>5</v>
      </c>
      <c r="H122" s="49">
        <v>5</v>
      </c>
      <c r="I122" s="49"/>
      <c r="J122" s="49">
        <v>50</v>
      </c>
      <c r="K122" s="49">
        <v>50</v>
      </c>
      <c r="L122" s="49"/>
      <c r="M122" s="49"/>
      <c r="N122" s="49"/>
      <c r="O122" s="49">
        <v>2</v>
      </c>
      <c r="P122" s="49"/>
      <c r="Q122" s="49"/>
      <c r="R122" s="49"/>
      <c r="S122" s="49"/>
      <c r="T122" s="49"/>
    </row>
    <row r="123" spans="1:20" s="50" customFormat="1" ht="24.95" customHeight="1" x14ac:dyDescent="0.25">
      <c r="A123" s="27">
        <v>6</v>
      </c>
      <c r="B123" s="33" t="s">
        <v>172</v>
      </c>
      <c r="C123" s="34">
        <v>1988</v>
      </c>
      <c r="D123" s="29"/>
      <c r="E123" s="35" t="s">
        <v>167</v>
      </c>
      <c r="F123" s="35" t="s">
        <v>161</v>
      </c>
      <c r="G123" s="48">
        <v>4</v>
      </c>
      <c r="H123" s="49">
        <v>4</v>
      </c>
      <c r="I123" s="49"/>
      <c r="J123" s="49">
        <v>38</v>
      </c>
      <c r="K123" s="49">
        <v>38</v>
      </c>
      <c r="L123" s="49">
        <v>50</v>
      </c>
      <c r="M123" s="49"/>
      <c r="N123" s="49">
        <v>1</v>
      </c>
      <c r="O123" s="49"/>
      <c r="P123" s="49"/>
      <c r="Q123" s="49"/>
      <c r="R123" s="49"/>
      <c r="S123" s="49"/>
      <c r="T123" s="49"/>
    </row>
    <row r="124" spans="1:20" s="50" customFormat="1" ht="24.95" customHeight="1" x14ac:dyDescent="0.25">
      <c r="A124" s="27">
        <v>7</v>
      </c>
      <c r="B124" s="33" t="s">
        <v>173</v>
      </c>
      <c r="C124" s="34">
        <v>1950</v>
      </c>
      <c r="D124" s="29"/>
      <c r="E124" s="35" t="s">
        <v>167</v>
      </c>
      <c r="F124" s="35" t="s">
        <v>161</v>
      </c>
      <c r="G124" s="48">
        <v>2</v>
      </c>
      <c r="H124" s="49">
        <v>2</v>
      </c>
      <c r="I124" s="49"/>
      <c r="J124" s="49"/>
      <c r="K124" s="49"/>
      <c r="L124" s="49">
        <v>50</v>
      </c>
      <c r="M124" s="49"/>
      <c r="N124" s="49"/>
      <c r="O124" s="49"/>
      <c r="P124" s="49"/>
      <c r="Q124" s="49"/>
      <c r="R124" s="49"/>
      <c r="S124" s="49"/>
      <c r="T124" s="49"/>
    </row>
    <row r="125" spans="1:20" s="50" customFormat="1" ht="24.95" customHeight="1" x14ac:dyDescent="0.25">
      <c r="A125" s="27">
        <v>8</v>
      </c>
      <c r="B125" s="33" t="s">
        <v>174</v>
      </c>
      <c r="C125" s="34">
        <v>1988</v>
      </c>
      <c r="D125" s="29"/>
      <c r="E125" s="35" t="s">
        <v>167</v>
      </c>
      <c r="F125" s="35" t="s">
        <v>161</v>
      </c>
      <c r="G125" s="48">
        <v>4</v>
      </c>
      <c r="H125" s="49">
        <v>4</v>
      </c>
      <c r="I125" s="49"/>
      <c r="J125" s="49">
        <v>30</v>
      </c>
      <c r="K125" s="49">
        <v>30</v>
      </c>
      <c r="L125" s="49">
        <v>20</v>
      </c>
      <c r="M125" s="49"/>
      <c r="N125" s="49">
        <v>1</v>
      </c>
      <c r="O125" s="49">
        <v>1</v>
      </c>
      <c r="P125" s="49"/>
      <c r="Q125" s="49"/>
      <c r="R125" s="49"/>
      <c r="S125" s="49"/>
      <c r="T125" s="49"/>
    </row>
    <row r="126" spans="1:20" s="52" customFormat="1" ht="24.95" customHeight="1" x14ac:dyDescent="0.25">
      <c r="A126" s="27">
        <v>9</v>
      </c>
      <c r="B126" s="33" t="s">
        <v>175</v>
      </c>
      <c r="C126" s="34">
        <v>1990</v>
      </c>
      <c r="D126" s="29"/>
      <c r="E126" s="27" t="s">
        <v>167</v>
      </c>
      <c r="F126" s="27" t="s">
        <v>161</v>
      </c>
      <c r="G126" s="27">
        <v>5</v>
      </c>
      <c r="H126" s="27">
        <v>5</v>
      </c>
      <c r="I126" s="49"/>
      <c r="J126" s="49">
        <v>36</v>
      </c>
      <c r="K126" s="49">
        <v>36</v>
      </c>
      <c r="L126" s="49">
        <v>14</v>
      </c>
      <c r="M126" s="49"/>
      <c r="N126" s="49">
        <v>1</v>
      </c>
      <c r="O126" s="49">
        <v>2</v>
      </c>
      <c r="P126" s="49"/>
      <c r="Q126" s="49"/>
      <c r="R126" s="49"/>
      <c r="S126" s="49"/>
      <c r="T126" s="49"/>
    </row>
    <row r="127" spans="1:20" s="50" customFormat="1" ht="24.95" customHeight="1" x14ac:dyDescent="0.25">
      <c r="A127" s="27"/>
      <c r="B127" s="28" t="s">
        <v>176</v>
      </c>
      <c r="C127" s="34"/>
      <c r="D127" s="29"/>
      <c r="E127" s="30">
        <f>SUBTOTAL(3,E128:E129)</f>
        <v>2</v>
      </c>
      <c r="F127" s="30">
        <f>SUBTOTAL(3,F128:F129)</f>
        <v>2</v>
      </c>
      <c r="G127" s="31">
        <f>SUM(G128:G129)</f>
        <v>9</v>
      </c>
      <c r="H127" s="31">
        <f t="shared" ref="H127:T127" si="25">SUM(H128:H129)</f>
        <v>9</v>
      </c>
      <c r="I127" s="31">
        <f t="shared" si="25"/>
        <v>0</v>
      </c>
      <c r="J127" s="31">
        <f t="shared" si="25"/>
        <v>50</v>
      </c>
      <c r="K127" s="31">
        <f t="shared" si="25"/>
        <v>40</v>
      </c>
      <c r="L127" s="31">
        <f t="shared" si="25"/>
        <v>40</v>
      </c>
      <c r="M127" s="31">
        <f t="shared" si="25"/>
        <v>0</v>
      </c>
      <c r="N127" s="31">
        <f t="shared" si="25"/>
        <v>2</v>
      </c>
      <c r="O127" s="31">
        <f t="shared" si="25"/>
        <v>3</v>
      </c>
      <c r="P127" s="31">
        <f t="shared" si="25"/>
        <v>0</v>
      </c>
      <c r="Q127" s="31">
        <f t="shared" si="25"/>
        <v>0</v>
      </c>
      <c r="R127" s="31">
        <f t="shared" si="25"/>
        <v>0</v>
      </c>
      <c r="S127" s="31">
        <f t="shared" si="25"/>
        <v>0</v>
      </c>
      <c r="T127" s="31">
        <f t="shared" si="25"/>
        <v>0</v>
      </c>
    </row>
    <row r="128" spans="1:20" s="50" customFormat="1" ht="24.95" customHeight="1" x14ac:dyDescent="0.25">
      <c r="A128" s="27">
        <v>1</v>
      </c>
      <c r="B128" s="33" t="s">
        <v>177</v>
      </c>
      <c r="C128" s="34">
        <v>1983</v>
      </c>
      <c r="D128" s="29"/>
      <c r="E128" s="35" t="s">
        <v>178</v>
      </c>
      <c r="F128" s="35" t="s">
        <v>161</v>
      </c>
      <c r="G128" s="48">
        <v>4</v>
      </c>
      <c r="H128" s="49">
        <v>4</v>
      </c>
      <c r="I128" s="49"/>
      <c r="J128" s="49">
        <v>20</v>
      </c>
      <c r="K128" s="49">
        <v>15</v>
      </c>
      <c r="L128" s="49">
        <v>15</v>
      </c>
      <c r="M128" s="49"/>
      <c r="N128" s="49">
        <v>1</v>
      </c>
      <c r="O128" s="49">
        <v>1</v>
      </c>
      <c r="P128" s="49"/>
      <c r="Q128" s="49"/>
      <c r="R128" s="49"/>
      <c r="S128" s="49"/>
      <c r="T128" s="49"/>
    </row>
    <row r="129" spans="1:20" s="50" customFormat="1" ht="24.95" customHeight="1" x14ac:dyDescent="0.25">
      <c r="A129" s="27">
        <v>2</v>
      </c>
      <c r="B129" s="33" t="s">
        <v>179</v>
      </c>
      <c r="C129" s="34">
        <v>1992</v>
      </c>
      <c r="D129" s="29"/>
      <c r="E129" s="35" t="s">
        <v>178</v>
      </c>
      <c r="F129" s="35" t="s">
        <v>161</v>
      </c>
      <c r="G129" s="48">
        <v>5</v>
      </c>
      <c r="H129" s="49">
        <v>5</v>
      </c>
      <c r="I129" s="49"/>
      <c r="J129" s="49">
        <v>30</v>
      </c>
      <c r="K129" s="49">
        <v>25</v>
      </c>
      <c r="L129" s="49">
        <v>25</v>
      </c>
      <c r="M129" s="49"/>
      <c r="N129" s="49">
        <v>1</v>
      </c>
      <c r="O129" s="49">
        <v>2</v>
      </c>
      <c r="P129" s="49"/>
      <c r="Q129" s="49"/>
      <c r="R129" s="49"/>
      <c r="S129" s="49"/>
      <c r="T129" s="49"/>
    </row>
    <row r="130" spans="1:20" ht="24.95" customHeight="1" x14ac:dyDescent="0.2">
      <c r="A130" s="38"/>
      <c r="B130" s="28" t="s">
        <v>180</v>
      </c>
      <c r="C130" s="34"/>
      <c r="D130" s="29"/>
      <c r="E130" s="30">
        <f>SUBTOTAL(3,E131)</f>
        <v>1</v>
      </c>
      <c r="F130" s="30">
        <f>SUBTOTAL(3,F131)</f>
        <v>1</v>
      </c>
      <c r="G130" s="31">
        <f t="shared" ref="G130:T130" si="26">SUM(G131:G131)</f>
        <v>3</v>
      </c>
      <c r="H130" s="31">
        <f t="shared" si="26"/>
        <v>3</v>
      </c>
      <c r="I130" s="31">
        <f t="shared" si="26"/>
        <v>0</v>
      </c>
      <c r="J130" s="31">
        <f t="shared" si="26"/>
        <v>30</v>
      </c>
      <c r="K130" s="31">
        <f t="shared" si="26"/>
        <v>30</v>
      </c>
      <c r="L130" s="31">
        <f t="shared" si="26"/>
        <v>20</v>
      </c>
      <c r="M130" s="31">
        <f t="shared" si="26"/>
        <v>0</v>
      </c>
      <c r="N130" s="31">
        <f t="shared" si="26"/>
        <v>1</v>
      </c>
      <c r="O130" s="31">
        <f t="shared" si="26"/>
        <v>0</v>
      </c>
      <c r="P130" s="31">
        <f t="shared" si="26"/>
        <v>0</v>
      </c>
      <c r="Q130" s="31">
        <f t="shared" si="26"/>
        <v>0</v>
      </c>
      <c r="R130" s="31">
        <f t="shared" si="26"/>
        <v>0</v>
      </c>
      <c r="S130" s="31">
        <f t="shared" si="26"/>
        <v>0</v>
      </c>
      <c r="T130" s="31">
        <f t="shared" si="26"/>
        <v>0</v>
      </c>
    </row>
    <row r="131" spans="1:20" s="50" customFormat="1" ht="24.95" customHeight="1" x14ac:dyDescent="0.25">
      <c r="A131" s="27">
        <v>1</v>
      </c>
      <c r="B131" s="33" t="s">
        <v>181</v>
      </c>
      <c r="C131" s="34">
        <v>1994</v>
      </c>
      <c r="D131" s="29"/>
      <c r="E131" s="35" t="s">
        <v>182</v>
      </c>
      <c r="F131" s="35" t="s">
        <v>161</v>
      </c>
      <c r="G131" s="48">
        <v>3</v>
      </c>
      <c r="H131" s="49">
        <v>3</v>
      </c>
      <c r="I131" s="49"/>
      <c r="J131" s="49">
        <v>30</v>
      </c>
      <c r="K131" s="49">
        <v>30</v>
      </c>
      <c r="L131" s="49">
        <v>20</v>
      </c>
      <c r="M131" s="49"/>
      <c r="N131" s="49">
        <v>1</v>
      </c>
      <c r="O131" s="49"/>
      <c r="P131" s="49"/>
      <c r="Q131" s="49"/>
      <c r="R131" s="49"/>
      <c r="S131" s="49"/>
      <c r="T131" s="49"/>
    </row>
    <row r="132" spans="1:20" ht="24.95" customHeight="1" x14ac:dyDescent="0.2">
      <c r="A132" s="27"/>
      <c r="B132" s="28" t="s">
        <v>183</v>
      </c>
      <c r="C132" s="34"/>
      <c r="D132" s="29"/>
      <c r="E132" s="30">
        <f>SUBTOTAL(3,E133:E137)</f>
        <v>5</v>
      </c>
      <c r="F132" s="30">
        <f>SUBTOTAL(3,F133:F137)</f>
        <v>5</v>
      </c>
      <c r="G132" s="46">
        <f>SUM(G133:G137)</f>
        <v>19</v>
      </c>
      <c r="H132" s="46">
        <f t="shared" ref="H132:T132" si="27">SUM(H133:H137)</f>
        <v>19</v>
      </c>
      <c r="I132" s="46">
        <f t="shared" si="27"/>
        <v>0</v>
      </c>
      <c r="J132" s="46">
        <f t="shared" si="27"/>
        <v>220</v>
      </c>
      <c r="K132" s="46">
        <f t="shared" si="27"/>
        <v>230</v>
      </c>
      <c r="L132" s="46">
        <f t="shared" si="27"/>
        <v>190</v>
      </c>
      <c r="M132" s="46">
        <f t="shared" si="27"/>
        <v>0</v>
      </c>
      <c r="N132" s="46">
        <f t="shared" si="27"/>
        <v>3</v>
      </c>
      <c r="O132" s="46">
        <f t="shared" si="27"/>
        <v>0</v>
      </c>
      <c r="P132" s="46">
        <f t="shared" si="27"/>
        <v>0</v>
      </c>
      <c r="Q132" s="46">
        <f t="shared" si="27"/>
        <v>0</v>
      </c>
      <c r="R132" s="46">
        <f t="shared" si="27"/>
        <v>0</v>
      </c>
      <c r="S132" s="46">
        <f t="shared" si="27"/>
        <v>0</v>
      </c>
      <c r="T132" s="46">
        <f t="shared" si="27"/>
        <v>0</v>
      </c>
    </row>
    <row r="133" spans="1:20" s="50" customFormat="1" ht="24.95" customHeight="1" x14ac:dyDescent="0.25">
      <c r="A133" s="27">
        <v>1</v>
      </c>
      <c r="B133" s="33" t="s">
        <v>184</v>
      </c>
      <c r="C133" s="34">
        <v>1988</v>
      </c>
      <c r="D133" s="29"/>
      <c r="E133" s="35" t="s">
        <v>185</v>
      </c>
      <c r="F133" s="35" t="s">
        <v>161</v>
      </c>
      <c r="G133" s="48">
        <v>4</v>
      </c>
      <c r="H133" s="49">
        <v>4</v>
      </c>
      <c r="I133" s="49"/>
      <c r="J133" s="49">
        <v>30</v>
      </c>
      <c r="K133" s="49">
        <v>30</v>
      </c>
      <c r="L133" s="49">
        <v>40</v>
      </c>
      <c r="M133" s="49"/>
      <c r="N133" s="49">
        <v>1</v>
      </c>
      <c r="O133" s="49"/>
      <c r="P133" s="49"/>
      <c r="Q133" s="49"/>
      <c r="R133" s="49"/>
      <c r="S133" s="49"/>
      <c r="T133" s="49"/>
    </row>
    <row r="134" spans="1:20" s="50" customFormat="1" ht="24.95" customHeight="1" x14ac:dyDescent="0.25">
      <c r="A134" s="27">
        <v>2</v>
      </c>
      <c r="B134" s="33" t="s">
        <v>186</v>
      </c>
      <c r="C134" s="34">
        <v>1991</v>
      </c>
      <c r="D134" s="29"/>
      <c r="E134" s="35" t="s">
        <v>185</v>
      </c>
      <c r="F134" s="35" t="s">
        <v>161</v>
      </c>
      <c r="G134" s="48">
        <v>4</v>
      </c>
      <c r="H134" s="49">
        <v>4</v>
      </c>
      <c r="I134" s="49"/>
      <c r="J134" s="49">
        <v>50</v>
      </c>
      <c r="K134" s="49">
        <v>50</v>
      </c>
      <c r="L134" s="49">
        <v>50</v>
      </c>
      <c r="M134" s="49"/>
      <c r="N134" s="49">
        <v>1</v>
      </c>
      <c r="O134" s="49"/>
      <c r="P134" s="49"/>
      <c r="Q134" s="49"/>
      <c r="R134" s="49"/>
      <c r="S134" s="49"/>
      <c r="T134" s="49"/>
    </row>
    <row r="135" spans="1:20" s="50" customFormat="1" ht="24.95" customHeight="1" x14ac:dyDescent="0.25">
      <c r="A135" s="27">
        <v>3</v>
      </c>
      <c r="B135" s="33" t="s">
        <v>187</v>
      </c>
      <c r="C135" s="34">
        <v>1994</v>
      </c>
      <c r="D135" s="29"/>
      <c r="E135" s="35" t="s">
        <v>185</v>
      </c>
      <c r="F135" s="35" t="s">
        <v>161</v>
      </c>
      <c r="G135" s="48">
        <v>4</v>
      </c>
      <c r="H135" s="49">
        <v>4</v>
      </c>
      <c r="I135" s="49"/>
      <c r="J135" s="49">
        <v>50</v>
      </c>
      <c r="K135" s="49">
        <v>50</v>
      </c>
      <c r="L135" s="49">
        <v>50</v>
      </c>
      <c r="M135" s="49"/>
      <c r="N135" s="49">
        <v>1</v>
      </c>
      <c r="O135" s="49"/>
      <c r="P135" s="49"/>
      <c r="Q135" s="49"/>
      <c r="R135" s="49"/>
      <c r="S135" s="49"/>
      <c r="T135" s="49"/>
    </row>
    <row r="136" spans="1:20" s="50" customFormat="1" ht="24.95" customHeight="1" x14ac:dyDescent="0.25">
      <c r="A136" s="27">
        <v>4</v>
      </c>
      <c r="B136" s="33" t="s">
        <v>188</v>
      </c>
      <c r="C136" s="34">
        <v>1978</v>
      </c>
      <c r="D136" s="29"/>
      <c r="E136" s="35" t="s">
        <v>185</v>
      </c>
      <c r="F136" s="35" t="s">
        <v>161</v>
      </c>
      <c r="G136" s="48">
        <v>4</v>
      </c>
      <c r="H136" s="49">
        <v>4</v>
      </c>
      <c r="I136" s="49"/>
      <c r="J136" s="49">
        <v>50</v>
      </c>
      <c r="K136" s="49">
        <v>50</v>
      </c>
      <c r="L136" s="49">
        <v>50</v>
      </c>
      <c r="M136" s="49"/>
      <c r="N136" s="49"/>
      <c r="O136" s="49"/>
      <c r="P136" s="49"/>
      <c r="Q136" s="49"/>
      <c r="R136" s="49"/>
      <c r="S136" s="49"/>
      <c r="T136" s="49"/>
    </row>
    <row r="137" spans="1:20" s="50" customFormat="1" ht="24.95" customHeight="1" x14ac:dyDescent="0.25">
      <c r="A137" s="27">
        <v>5</v>
      </c>
      <c r="B137" s="33" t="s">
        <v>189</v>
      </c>
      <c r="C137" s="34">
        <v>1990</v>
      </c>
      <c r="D137" s="29"/>
      <c r="E137" s="35" t="s">
        <v>185</v>
      </c>
      <c r="F137" s="35" t="s">
        <v>161</v>
      </c>
      <c r="G137" s="48">
        <v>3</v>
      </c>
      <c r="H137" s="49">
        <v>3</v>
      </c>
      <c r="I137" s="49"/>
      <c r="J137" s="49">
        <v>40</v>
      </c>
      <c r="K137" s="49">
        <v>50</v>
      </c>
      <c r="L137" s="49"/>
      <c r="M137" s="49"/>
      <c r="N137" s="49"/>
      <c r="O137" s="49"/>
      <c r="P137" s="49"/>
      <c r="Q137" s="49"/>
      <c r="R137" s="49"/>
      <c r="S137" s="49"/>
      <c r="T137" s="49"/>
    </row>
    <row r="138" spans="1:20" ht="24.95" customHeight="1" x14ac:dyDescent="0.2">
      <c r="A138" s="21" t="s">
        <v>190</v>
      </c>
      <c r="B138" s="22" t="s">
        <v>191</v>
      </c>
      <c r="C138" s="34"/>
      <c r="D138" s="29"/>
      <c r="E138" s="31">
        <f>E139+E141+E144+E147</f>
        <v>6</v>
      </c>
      <c r="F138" s="31">
        <f>F139+F141+F144+F147</f>
        <v>6</v>
      </c>
      <c r="G138" s="31">
        <f>G139+G141+G144+G147</f>
        <v>23</v>
      </c>
      <c r="H138" s="31">
        <f t="shared" ref="H138:T138" si="28">H139+H141+H144+H147</f>
        <v>23</v>
      </c>
      <c r="I138" s="31">
        <f t="shared" si="28"/>
        <v>0</v>
      </c>
      <c r="J138" s="31">
        <f t="shared" si="28"/>
        <v>223</v>
      </c>
      <c r="K138" s="31">
        <f t="shared" si="28"/>
        <v>213</v>
      </c>
      <c r="L138" s="31">
        <f t="shared" si="28"/>
        <v>0</v>
      </c>
      <c r="M138" s="31">
        <f t="shared" si="28"/>
        <v>55</v>
      </c>
      <c r="N138" s="31">
        <f t="shared" si="28"/>
        <v>4</v>
      </c>
      <c r="O138" s="31">
        <f t="shared" si="28"/>
        <v>0</v>
      </c>
      <c r="P138" s="31">
        <f t="shared" si="28"/>
        <v>2</v>
      </c>
      <c r="Q138" s="31">
        <f t="shared" si="28"/>
        <v>1</v>
      </c>
      <c r="R138" s="31">
        <f t="shared" si="28"/>
        <v>0</v>
      </c>
      <c r="S138" s="31">
        <f t="shared" si="28"/>
        <v>0</v>
      </c>
      <c r="T138" s="31">
        <f t="shared" si="28"/>
        <v>0</v>
      </c>
    </row>
    <row r="139" spans="1:20" ht="24.95" customHeight="1" x14ac:dyDescent="0.2">
      <c r="A139" s="27"/>
      <c r="B139" s="28" t="s">
        <v>192</v>
      </c>
      <c r="C139" s="34"/>
      <c r="D139" s="29"/>
      <c r="E139" s="30">
        <f>SUBTOTAL(3,E140)</f>
        <v>1</v>
      </c>
      <c r="F139" s="30">
        <f>SUBTOTAL(3,F140)</f>
        <v>1</v>
      </c>
      <c r="G139" s="31">
        <f>G140</f>
        <v>4</v>
      </c>
      <c r="H139" s="31">
        <f t="shared" ref="H139:T139" si="29">H140</f>
        <v>4</v>
      </c>
      <c r="I139" s="31">
        <f t="shared" si="29"/>
        <v>0</v>
      </c>
      <c r="J139" s="31">
        <f t="shared" si="29"/>
        <v>30</v>
      </c>
      <c r="K139" s="31">
        <f t="shared" si="29"/>
        <v>30</v>
      </c>
      <c r="L139" s="31">
        <f t="shared" si="29"/>
        <v>0</v>
      </c>
      <c r="M139" s="31">
        <f t="shared" si="29"/>
        <v>0</v>
      </c>
      <c r="N139" s="31">
        <f t="shared" si="29"/>
        <v>0</v>
      </c>
      <c r="O139" s="31">
        <f t="shared" si="29"/>
        <v>0</v>
      </c>
      <c r="P139" s="31">
        <f t="shared" si="29"/>
        <v>0</v>
      </c>
      <c r="Q139" s="31">
        <f t="shared" si="29"/>
        <v>0</v>
      </c>
      <c r="R139" s="31">
        <f t="shared" si="29"/>
        <v>0</v>
      </c>
      <c r="S139" s="31">
        <f t="shared" si="29"/>
        <v>0</v>
      </c>
      <c r="T139" s="31">
        <f t="shared" si="29"/>
        <v>0</v>
      </c>
    </row>
    <row r="140" spans="1:20" s="50" customFormat="1" ht="30" customHeight="1" x14ac:dyDescent="0.25">
      <c r="A140" s="35">
        <v>1</v>
      </c>
      <c r="B140" s="35" t="s">
        <v>193</v>
      </c>
      <c r="C140" s="35">
        <v>1993</v>
      </c>
      <c r="D140" s="35"/>
      <c r="E140" s="35" t="s">
        <v>194</v>
      </c>
      <c r="F140" s="35" t="s">
        <v>195</v>
      </c>
      <c r="G140" s="48">
        <v>4</v>
      </c>
      <c r="H140" s="49">
        <v>4</v>
      </c>
      <c r="I140" s="49"/>
      <c r="J140" s="49">
        <v>30</v>
      </c>
      <c r="K140" s="49">
        <v>30</v>
      </c>
      <c r="L140" s="49"/>
      <c r="M140" s="49"/>
      <c r="N140" s="49"/>
      <c r="O140" s="49"/>
      <c r="P140" s="49"/>
      <c r="Q140" s="49"/>
      <c r="R140" s="49"/>
      <c r="S140" s="49"/>
      <c r="T140" s="49"/>
    </row>
    <row r="141" spans="1:20" ht="24.95" customHeight="1" x14ac:dyDescent="0.2">
      <c r="A141" s="27"/>
      <c r="B141" s="28" t="s">
        <v>196</v>
      </c>
      <c r="C141" s="34"/>
      <c r="D141" s="29"/>
      <c r="E141" s="30">
        <f>SUBTOTAL(3,E142:E143)</f>
        <v>2</v>
      </c>
      <c r="F141" s="30">
        <f>SUBTOTAL(3,F142:F143)</f>
        <v>2</v>
      </c>
      <c r="G141" s="31">
        <f>SUM(G142:G143)</f>
        <v>7</v>
      </c>
      <c r="H141" s="31">
        <f t="shared" ref="H141:T141" si="30">SUM(H142:H143)</f>
        <v>7</v>
      </c>
      <c r="I141" s="31">
        <f t="shared" si="30"/>
        <v>0</v>
      </c>
      <c r="J141" s="31">
        <f t="shared" si="30"/>
        <v>100</v>
      </c>
      <c r="K141" s="31">
        <f t="shared" si="30"/>
        <v>90</v>
      </c>
      <c r="L141" s="31">
        <f t="shared" si="30"/>
        <v>0</v>
      </c>
      <c r="M141" s="31">
        <f t="shared" si="30"/>
        <v>0</v>
      </c>
      <c r="N141" s="31">
        <f t="shared" si="30"/>
        <v>2</v>
      </c>
      <c r="O141" s="31">
        <f t="shared" si="30"/>
        <v>0</v>
      </c>
      <c r="P141" s="31">
        <f t="shared" si="30"/>
        <v>0</v>
      </c>
      <c r="Q141" s="31">
        <f t="shared" si="30"/>
        <v>0</v>
      </c>
      <c r="R141" s="31">
        <f t="shared" si="30"/>
        <v>0</v>
      </c>
      <c r="S141" s="31">
        <f t="shared" si="30"/>
        <v>0</v>
      </c>
      <c r="T141" s="31">
        <f t="shared" si="30"/>
        <v>0</v>
      </c>
    </row>
    <row r="142" spans="1:20" s="50" customFormat="1" ht="43.5" customHeight="1" x14ac:dyDescent="0.25">
      <c r="A142" s="27">
        <v>1</v>
      </c>
      <c r="B142" s="33" t="s">
        <v>197</v>
      </c>
      <c r="C142" s="34">
        <v>1990</v>
      </c>
      <c r="D142" s="29"/>
      <c r="E142" s="35" t="s">
        <v>198</v>
      </c>
      <c r="F142" s="35" t="s">
        <v>195</v>
      </c>
      <c r="G142" s="48">
        <v>4</v>
      </c>
      <c r="H142" s="49">
        <v>4</v>
      </c>
      <c r="I142" s="49"/>
      <c r="J142" s="49">
        <v>50</v>
      </c>
      <c r="K142" s="49">
        <v>45</v>
      </c>
      <c r="L142" s="49"/>
      <c r="M142" s="49"/>
      <c r="N142" s="49">
        <v>1</v>
      </c>
      <c r="O142" s="49"/>
      <c r="P142" s="49"/>
      <c r="Q142" s="49"/>
      <c r="R142" s="49"/>
      <c r="S142" s="49"/>
      <c r="T142" s="49"/>
    </row>
    <row r="143" spans="1:20" s="50" customFormat="1" ht="24.95" customHeight="1" x14ac:dyDescent="0.25">
      <c r="A143" s="27">
        <v>2</v>
      </c>
      <c r="B143" s="33" t="s">
        <v>199</v>
      </c>
      <c r="C143" s="34">
        <v>1990</v>
      </c>
      <c r="D143" s="29"/>
      <c r="E143" s="35" t="s">
        <v>198</v>
      </c>
      <c r="F143" s="35" t="s">
        <v>195</v>
      </c>
      <c r="G143" s="48">
        <v>3</v>
      </c>
      <c r="H143" s="49">
        <v>3</v>
      </c>
      <c r="I143" s="49"/>
      <c r="J143" s="49">
        <v>50</v>
      </c>
      <c r="K143" s="49">
        <v>45</v>
      </c>
      <c r="L143" s="49"/>
      <c r="M143" s="49"/>
      <c r="N143" s="49">
        <v>1</v>
      </c>
      <c r="O143" s="49"/>
      <c r="P143" s="49"/>
      <c r="Q143" s="49"/>
      <c r="R143" s="49"/>
      <c r="S143" s="49"/>
      <c r="T143" s="49"/>
    </row>
    <row r="144" spans="1:20" s="50" customFormat="1" ht="24.95" customHeight="1" x14ac:dyDescent="0.25">
      <c r="A144" s="27"/>
      <c r="B144" s="28" t="s">
        <v>200</v>
      </c>
      <c r="C144" s="29"/>
      <c r="D144" s="29"/>
      <c r="E144" s="30">
        <f>SUBTOTAL(3,E145:E146)</f>
        <v>2</v>
      </c>
      <c r="F144" s="30">
        <f>SUBTOTAL(3,F145:F146)</f>
        <v>2</v>
      </c>
      <c r="G144" s="31">
        <f>SUM(G145:G146)</f>
        <v>8</v>
      </c>
      <c r="H144" s="31">
        <f t="shared" ref="H144:T144" si="31">SUM(H145:H146)</f>
        <v>8</v>
      </c>
      <c r="I144" s="31">
        <f t="shared" si="31"/>
        <v>0</v>
      </c>
      <c r="J144" s="31">
        <f t="shared" si="31"/>
        <v>45</v>
      </c>
      <c r="K144" s="31">
        <f t="shared" si="31"/>
        <v>45</v>
      </c>
      <c r="L144" s="31">
        <f t="shared" si="31"/>
        <v>0</v>
      </c>
      <c r="M144" s="31">
        <f t="shared" si="31"/>
        <v>55</v>
      </c>
      <c r="N144" s="31">
        <f t="shared" si="31"/>
        <v>1</v>
      </c>
      <c r="O144" s="31">
        <f t="shared" si="31"/>
        <v>0</v>
      </c>
      <c r="P144" s="31">
        <f t="shared" si="31"/>
        <v>2</v>
      </c>
      <c r="Q144" s="31">
        <f t="shared" si="31"/>
        <v>1</v>
      </c>
      <c r="R144" s="31">
        <f t="shared" si="31"/>
        <v>0</v>
      </c>
      <c r="S144" s="31">
        <f t="shared" si="31"/>
        <v>0</v>
      </c>
      <c r="T144" s="31">
        <f t="shared" si="31"/>
        <v>0</v>
      </c>
    </row>
    <row r="145" spans="1:20" s="50" customFormat="1" ht="66" customHeight="1" x14ac:dyDescent="0.25">
      <c r="A145" s="27">
        <v>1</v>
      </c>
      <c r="B145" s="53" t="s">
        <v>201</v>
      </c>
      <c r="C145" s="35">
        <v>1996</v>
      </c>
      <c r="D145" s="29"/>
      <c r="E145" s="35" t="s">
        <v>202</v>
      </c>
      <c r="F145" s="35" t="s">
        <v>195</v>
      </c>
      <c r="G145" s="48">
        <v>3</v>
      </c>
      <c r="H145" s="49">
        <v>3</v>
      </c>
      <c r="I145" s="49"/>
      <c r="J145" s="49">
        <v>30</v>
      </c>
      <c r="K145" s="49">
        <v>30</v>
      </c>
      <c r="L145" s="49"/>
      <c r="M145" s="49">
        <v>20</v>
      </c>
      <c r="N145" s="49">
        <v>1</v>
      </c>
      <c r="O145" s="49"/>
      <c r="P145" s="49"/>
      <c r="Q145" s="49"/>
      <c r="R145" s="49"/>
      <c r="S145" s="49"/>
      <c r="T145" s="49"/>
    </row>
    <row r="146" spans="1:20" s="50" customFormat="1" ht="59.25" customHeight="1" x14ac:dyDescent="0.25">
      <c r="A146" s="27">
        <v>2</v>
      </c>
      <c r="B146" s="53" t="s">
        <v>203</v>
      </c>
      <c r="C146" s="35">
        <v>1979</v>
      </c>
      <c r="D146" s="29"/>
      <c r="E146" s="35" t="s">
        <v>202</v>
      </c>
      <c r="F146" s="35" t="s">
        <v>195</v>
      </c>
      <c r="G146" s="48">
        <v>5</v>
      </c>
      <c r="H146" s="49">
        <v>5</v>
      </c>
      <c r="I146" s="49"/>
      <c r="J146" s="49">
        <v>15</v>
      </c>
      <c r="K146" s="49">
        <v>15</v>
      </c>
      <c r="L146" s="49"/>
      <c r="M146" s="49">
        <v>35</v>
      </c>
      <c r="N146" s="49"/>
      <c r="O146" s="49"/>
      <c r="P146" s="49">
        <v>2</v>
      </c>
      <c r="Q146" s="49">
        <v>1</v>
      </c>
      <c r="R146" s="49"/>
      <c r="S146" s="49"/>
      <c r="T146" s="49"/>
    </row>
    <row r="147" spans="1:20" s="50" customFormat="1" ht="24.95" customHeight="1" x14ac:dyDescent="0.25">
      <c r="A147" s="27"/>
      <c r="B147" s="28" t="s">
        <v>204</v>
      </c>
      <c r="C147" s="29"/>
      <c r="D147" s="29"/>
      <c r="E147" s="30">
        <f>SUBTOTAL(3,E148)</f>
        <v>1</v>
      </c>
      <c r="F147" s="30">
        <f>SUBTOTAL(3,F148)</f>
        <v>1</v>
      </c>
      <c r="G147" s="31">
        <f>G148</f>
        <v>4</v>
      </c>
      <c r="H147" s="31">
        <f t="shared" ref="H147:T147" si="32">H148</f>
        <v>4</v>
      </c>
      <c r="I147" s="31">
        <f t="shared" si="32"/>
        <v>0</v>
      </c>
      <c r="J147" s="31">
        <f t="shared" si="32"/>
        <v>48</v>
      </c>
      <c r="K147" s="31">
        <f t="shared" si="32"/>
        <v>48</v>
      </c>
      <c r="L147" s="31">
        <f t="shared" si="32"/>
        <v>0</v>
      </c>
      <c r="M147" s="31">
        <f t="shared" si="32"/>
        <v>0</v>
      </c>
      <c r="N147" s="31">
        <f t="shared" si="32"/>
        <v>1</v>
      </c>
      <c r="O147" s="31">
        <f t="shared" si="32"/>
        <v>0</v>
      </c>
      <c r="P147" s="31">
        <f t="shared" si="32"/>
        <v>0</v>
      </c>
      <c r="Q147" s="31">
        <f t="shared" si="32"/>
        <v>0</v>
      </c>
      <c r="R147" s="31">
        <f t="shared" si="32"/>
        <v>0</v>
      </c>
      <c r="S147" s="31">
        <f t="shared" si="32"/>
        <v>0</v>
      </c>
      <c r="T147" s="31">
        <f t="shared" si="32"/>
        <v>0</v>
      </c>
    </row>
    <row r="148" spans="1:20" s="50" customFormat="1" ht="24.95" customHeight="1" x14ac:dyDescent="0.25">
      <c r="A148" s="27">
        <v>1</v>
      </c>
      <c r="B148" s="33" t="s">
        <v>205</v>
      </c>
      <c r="C148" s="34">
        <v>1992</v>
      </c>
      <c r="D148" s="29"/>
      <c r="E148" s="35" t="s">
        <v>206</v>
      </c>
      <c r="F148" s="35" t="s">
        <v>195</v>
      </c>
      <c r="G148" s="48">
        <v>4</v>
      </c>
      <c r="H148" s="49">
        <v>4</v>
      </c>
      <c r="I148" s="49"/>
      <c r="J148" s="49">
        <v>48</v>
      </c>
      <c r="K148" s="49">
        <v>48</v>
      </c>
      <c r="L148" s="49"/>
      <c r="M148" s="49"/>
      <c r="N148" s="49">
        <v>1</v>
      </c>
      <c r="O148" s="49"/>
      <c r="P148" s="49"/>
      <c r="Q148" s="49"/>
      <c r="R148" s="49"/>
      <c r="S148" s="49"/>
      <c r="T148" s="49"/>
    </row>
    <row r="149" spans="1:20" ht="24.95" customHeight="1" x14ac:dyDescent="0.2">
      <c r="A149" s="21" t="s">
        <v>207</v>
      </c>
      <c r="B149" s="22" t="s">
        <v>208</v>
      </c>
      <c r="C149" s="29"/>
      <c r="D149" s="29"/>
      <c r="E149" s="31">
        <f t="shared" ref="E149:T149" si="33">E150+E154+E159+E162+E165+E170+E176</f>
        <v>23</v>
      </c>
      <c r="F149" s="31">
        <f t="shared" si="33"/>
        <v>23</v>
      </c>
      <c r="G149" s="31">
        <f t="shared" si="33"/>
        <v>102</v>
      </c>
      <c r="H149" s="31">
        <f t="shared" si="33"/>
        <v>102</v>
      </c>
      <c r="I149" s="31">
        <f t="shared" si="33"/>
        <v>0</v>
      </c>
      <c r="J149" s="31">
        <f t="shared" si="33"/>
        <v>292</v>
      </c>
      <c r="K149" s="31">
        <f t="shared" si="33"/>
        <v>292</v>
      </c>
      <c r="L149" s="31">
        <f t="shared" si="33"/>
        <v>113</v>
      </c>
      <c r="M149" s="31">
        <f t="shared" si="33"/>
        <v>50</v>
      </c>
      <c r="N149" s="31">
        <f t="shared" si="33"/>
        <v>8</v>
      </c>
      <c r="O149" s="31">
        <f t="shared" si="33"/>
        <v>14</v>
      </c>
      <c r="P149" s="31">
        <f t="shared" si="33"/>
        <v>13</v>
      </c>
      <c r="Q149" s="31">
        <f t="shared" si="33"/>
        <v>17</v>
      </c>
      <c r="R149" s="31">
        <f t="shared" si="33"/>
        <v>5</v>
      </c>
      <c r="S149" s="31">
        <f t="shared" si="33"/>
        <v>1</v>
      </c>
      <c r="T149" s="31">
        <f t="shared" si="33"/>
        <v>1</v>
      </c>
    </row>
    <row r="150" spans="1:20" s="26" customFormat="1" ht="24.95" customHeight="1" x14ac:dyDescent="0.2">
      <c r="A150" s="27"/>
      <c r="B150" s="28" t="s">
        <v>209</v>
      </c>
      <c r="C150" s="29"/>
      <c r="D150" s="29"/>
      <c r="E150" s="30">
        <f>SUBTOTAL(3,E151:E153)</f>
        <v>3</v>
      </c>
      <c r="F150" s="30">
        <f>SUBTOTAL(3,F151:F153)</f>
        <v>3</v>
      </c>
      <c r="G150" s="47">
        <f>SUM(G151:G153)</f>
        <v>10</v>
      </c>
      <c r="H150" s="47">
        <f t="shared" ref="H150:T150" si="34">SUM(H151:H153)</f>
        <v>10</v>
      </c>
      <c r="I150" s="47">
        <f t="shared" si="34"/>
        <v>0</v>
      </c>
      <c r="J150" s="47">
        <f t="shared" si="34"/>
        <v>50</v>
      </c>
      <c r="K150" s="47">
        <f t="shared" si="34"/>
        <v>50</v>
      </c>
      <c r="L150" s="47">
        <f t="shared" si="34"/>
        <v>0</v>
      </c>
      <c r="M150" s="47">
        <f t="shared" si="34"/>
        <v>0</v>
      </c>
      <c r="N150" s="47">
        <f t="shared" si="34"/>
        <v>0</v>
      </c>
      <c r="O150" s="47">
        <f t="shared" si="34"/>
        <v>0</v>
      </c>
      <c r="P150" s="47">
        <f t="shared" si="34"/>
        <v>2</v>
      </c>
      <c r="Q150" s="47">
        <f t="shared" si="34"/>
        <v>0</v>
      </c>
      <c r="R150" s="47">
        <f t="shared" si="34"/>
        <v>0</v>
      </c>
      <c r="S150" s="47">
        <f t="shared" si="34"/>
        <v>0</v>
      </c>
      <c r="T150" s="47">
        <f t="shared" si="34"/>
        <v>0</v>
      </c>
    </row>
    <row r="151" spans="1:20" s="50" customFormat="1" ht="34.5" customHeight="1" x14ac:dyDescent="0.25">
      <c r="A151" s="27">
        <v>1</v>
      </c>
      <c r="B151" s="33" t="s">
        <v>210</v>
      </c>
      <c r="C151" s="29">
        <v>32541</v>
      </c>
      <c r="D151" s="29"/>
      <c r="E151" s="35" t="s">
        <v>211</v>
      </c>
      <c r="F151" s="35" t="s">
        <v>212</v>
      </c>
      <c r="G151" s="48">
        <v>4</v>
      </c>
      <c r="H151" s="49">
        <v>4</v>
      </c>
      <c r="I151" s="49"/>
      <c r="J151" s="49">
        <v>50</v>
      </c>
      <c r="K151" s="49">
        <v>50</v>
      </c>
      <c r="L151" s="49"/>
      <c r="M151" s="49"/>
      <c r="N151" s="49"/>
      <c r="O151" s="49"/>
      <c r="P151" s="49"/>
      <c r="Q151" s="49"/>
      <c r="R151" s="49"/>
      <c r="S151" s="49"/>
      <c r="T151" s="49"/>
    </row>
    <row r="152" spans="1:20" s="50" customFormat="1" ht="34.5" customHeight="1" x14ac:dyDescent="0.25">
      <c r="A152" s="27">
        <v>2</v>
      </c>
      <c r="B152" s="33" t="s">
        <v>213</v>
      </c>
      <c r="C152" s="29">
        <v>21976</v>
      </c>
      <c r="D152" s="29"/>
      <c r="E152" s="35" t="s">
        <v>211</v>
      </c>
      <c r="F152" s="35" t="s">
        <v>212</v>
      </c>
      <c r="G152" s="48">
        <v>2</v>
      </c>
      <c r="H152" s="49">
        <v>2</v>
      </c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</row>
    <row r="153" spans="1:20" s="50" customFormat="1" ht="34.5" customHeight="1" x14ac:dyDescent="0.25">
      <c r="A153" s="27">
        <v>3</v>
      </c>
      <c r="B153" s="33" t="s">
        <v>214</v>
      </c>
      <c r="C153" s="29">
        <v>29007</v>
      </c>
      <c r="D153" s="29"/>
      <c r="E153" s="35" t="s">
        <v>211</v>
      </c>
      <c r="F153" s="35" t="s">
        <v>212</v>
      </c>
      <c r="G153" s="48">
        <v>4</v>
      </c>
      <c r="H153" s="49">
        <v>4</v>
      </c>
      <c r="I153" s="49"/>
      <c r="J153" s="49"/>
      <c r="K153" s="49"/>
      <c r="L153" s="49"/>
      <c r="M153" s="49"/>
      <c r="N153" s="49"/>
      <c r="O153" s="49"/>
      <c r="P153" s="49">
        <v>2</v>
      </c>
      <c r="Q153" s="49"/>
      <c r="R153" s="49"/>
      <c r="S153" s="49"/>
      <c r="T153" s="49"/>
    </row>
    <row r="154" spans="1:20" ht="24.95" customHeight="1" x14ac:dyDescent="0.2">
      <c r="A154" s="27"/>
      <c r="B154" s="28" t="s">
        <v>215</v>
      </c>
      <c r="C154" s="29"/>
      <c r="D154" s="29"/>
      <c r="E154" s="30">
        <f>SUBTOTAL(3,E155:E158)</f>
        <v>4</v>
      </c>
      <c r="F154" s="30">
        <f>SUBTOTAL(3,F155:F158)</f>
        <v>4</v>
      </c>
      <c r="G154" s="47">
        <f>SUM(G155:G158)</f>
        <v>18</v>
      </c>
      <c r="H154" s="47">
        <f t="shared" ref="H154:T154" si="35">SUM(H155:H158)</f>
        <v>18</v>
      </c>
      <c r="I154" s="47">
        <f t="shared" si="35"/>
        <v>0</v>
      </c>
      <c r="J154" s="47">
        <f t="shared" si="35"/>
        <v>64</v>
      </c>
      <c r="K154" s="47">
        <f t="shared" si="35"/>
        <v>64</v>
      </c>
      <c r="L154" s="47">
        <f t="shared" si="35"/>
        <v>30</v>
      </c>
      <c r="M154" s="47">
        <f t="shared" si="35"/>
        <v>0</v>
      </c>
      <c r="N154" s="47">
        <f t="shared" si="35"/>
        <v>2</v>
      </c>
      <c r="O154" s="47">
        <f t="shared" si="35"/>
        <v>1</v>
      </c>
      <c r="P154" s="47">
        <f t="shared" si="35"/>
        <v>1</v>
      </c>
      <c r="Q154" s="47">
        <f t="shared" si="35"/>
        <v>5</v>
      </c>
      <c r="R154" s="47">
        <f t="shared" si="35"/>
        <v>2</v>
      </c>
      <c r="S154" s="47">
        <f t="shared" si="35"/>
        <v>0</v>
      </c>
      <c r="T154" s="47">
        <f t="shared" si="35"/>
        <v>0</v>
      </c>
    </row>
    <row r="155" spans="1:20" s="50" customFormat="1" ht="24.95" customHeight="1" x14ac:dyDescent="0.25">
      <c r="A155" s="27">
        <v>1</v>
      </c>
      <c r="B155" s="53" t="s">
        <v>216</v>
      </c>
      <c r="C155" s="29">
        <v>31665</v>
      </c>
      <c r="D155" s="29"/>
      <c r="E155" s="35" t="s">
        <v>217</v>
      </c>
      <c r="F155" s="35" t="s">
        <v>212</v>
      </c>
      <c r="G155" s="48">
        <v>4</v>
      </c>
      <c r="H155" s="49">
        <v>4</v>
      </c>
      <c r="I155" s="49"/>
      <c r="J155" s="49">
        <v>14</v>
      </c>
      <c r="K155" s="49">
        <v>14</v>
      </c>
      <c r="L155" s="49">
        <v>30</v>
      </c>
      <c r="M155" s="49"/>
      <c r="N155" s="49"/>
      <c r="O155" s="49">
        <v>1</v>
      </c>
      <c r="P155" s="49">
        <v>1</v>
      </c>
      <c r="Q155" s="49">
        <v>2</v>
      </c>
      <c r="R155" s="49"/>
      <c r="S155" s="49">
        <v>0</v>
      </c>
      <c r="T155" s="49"/>
    </row>
    <row r="156" spans="1:20" s="50" customFormat="1" ht="35.25" customHeight="1" x14ac:dyDescent="0.25">
      <c r="A156" s="27">
        <v>2</v>
      </c>
      <c r="B156" s="33" t="s">
        <v>218</v>
      </c>
      <c r="C156" s="29">
        <v>24198</v>
      </c>
      <c r="D156" s="29"/>
      <c r="E156" s="35" t="s">
        <v>217</v>
      </c>
      <c r="F156" s="35" t="s">
        <v>212</v>
      </c>
      <c r="G156" s="48">
        <v>5</v>
      </c>
      <c r="H156" s="49">
        <v>5</v>
      </c>
      <c r="I156" s="49"/>
      <c r="J156" s="49">
        <v>50</v>
      </c>
      <c r="K156" s="49">
        <v>50</v>
      </c>
      <c r="L156" s="49"/>
      <c r="M156" s="49"/>
      <c r="N156" s="49"/>
      <c r="O156" s="49"/>
      <c r="P156" s="49"/>
      <c r="Q156" s="49">
        <v>3</v>
      </c>
      <c r="R156" s="49"/>
      <c r="S156" s="49">
        <v>0</v>
      </c>
      <c r="T156" s="49"/>
    </row>
    <row r="157" spans="1:20" s="50" customFormat="1" ht="35.25" customHeight="1" x14ac:dyDescent="0.25">
      <c r="A157" s="27">
        <v>3</v>
      </c>
      <c r="B157" s="33" t="s">
        <v>219</v>
      </c>
      <c r="C157" s="29" t="s">
        <v>220</v>
      </c>
      <c r="D157" s="29"/>
      <c r="E157" s="35" t="s">
        <v>217</v>
      </c>
      <c r="F157" s="35" t="s">
        <v>212</v>
      </c>
      <c r="G157" s="48">
        <v>5</v>
      </c>
      <c r="H157" s="49">
        <v>5</v>
      </c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1</v>
      </c>
      <c r="O157" s="49">
        <v>0</v>
      </c>
      <c r="P157" s="49">
        <v>0</v>
      </c>
      <c r="Q157" s="49">
        <v>0</v>
      </c>
      <c r="R157" s="49">
        <v>2</v>
      </c>
      <c r="S157" s="49"/>
      <c r="T157" s="49"/>
    </row>
    <row r="158" spans="1:20" s="50" customFormat="1" ht="35.25" customHeight="1" x14ac:dyDescent="0.25">
      <c r="A158" s="27">
        <v>4</v>
      </c>
      <c r="B158" s="33" t="s">
        <v>221</v>
      </c>
      <c r="C158" s="29">
        <v>33244</v>
      </c>
      <c r="D158" s="29"/>
      <c r="E158" s="35" t="s">
        <v>217</v>
      </c>
      <c r="F158" s="35" t="s">
        <v>212</v>
      </c>
      <c r="G158" s="48">
        <v>4</v>
      </c>
      <c r="H158" s="49">
        <v>4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1</v>
      </c>
      <c r="O158" s="49"/>
      <c r="P158" s="49"/>
      <c r="Q158" s="49"/>
      <c r="R158" s="49"/>
      <c r="S158" s="49"/>
      <c r="T158" s="49"/>
    </row>
    <row r="159" spans="1:20" s="26" customFormat="1" ht="24.95" customHeight="1" x14ac:dyDescent="0.2">
      <c r="A159" s="27"/>
      <c r="B159" s="28" t="s">
        <v>222</v>
      </c>
      <c r="C159" s="29"/>
      <c r="D159" s="29"/>
      <c r="E159" s="30">
        <f>SUBTOTAL(3,E160:E161)</f>
        <v>2</v>
      </c>
      <c r="F159" s="30">
        <f>SUBTOTAL(3,F160:F161)</f>
        <v>2</v>
      </c>
      <c r="G159" s="47">
        <f>SUM(G160:G161)</f>
        <v>12</v>
      </c>
      <c r="H159" s="47">
        <f t="shared" ref="H159:T159" si="36">SUM(H160:H161)</f>
        <v>12</v>
      </c>
      <c r="I159" s="47">
        <f t="shared" si="36"/>
        <v>0</v>
      </c>
      <c r="J159" s="47">
        <f t="shared" si="36"/>
        <v>8</v>
      </c>
      <c r="K159" s="47">
        <f t="shared" si="36"/>
        <v>8</v>
      </c>
      <c r="L159" s="47">
        <f t="shared" si="36"/>
        <v>42</v>
      </c>
      <c r="M159" s="47">
        <f t="shared" si="36"/>
        <v>0</v>
      </c>
      <c r="N159" s="47">
        <f t="shared" si="36"/>
        <v>0</v>
      </c>
      <c r="O159" s="47">
        <f t="shared" si="36"/>
        <v>3</v>
      </c>
      <c r="P159" s="47">
        <f t="shared" si="36"/>
        <v>3</v>
      </c>
      <c r="Q159" s="47">
        <f t="shared" si="36"/>
        <v>2</v>
      </c>
      <c r="R159" s="47">
        <f t="shared" si="36"/>
        <v>0</v>
      </c>
      <c r="S159" s="47">
        <f t="shared" si="36"/>
        <v>0</v>
      </c>
      <c r="T159" s="47">
        <f t="shared" si="36"/>
        <v>0</v>
      </c>
    </row>
    <row r="160" spans="1:20" s="50" customFormat="1" ht="36.75" customHeight="1" x14ac:dyDescent="0.25">
      <c r="A160" s="27">
        <v>1</v>
      </c>
      <c r="B160" s="33" t="s">
        <v>223</v>
      </c>
      <c r="C160" s="29">
        <v>31413</v>
      </c>
      <c r="D160" s="29"/>
      <c r="E160" s="35" t="s">
        <v>224</v>
      </c>
      <c r="F160" s="35" t="s">
        <v>212</v>
      </c>
      <c r="G160" s="48">
        <v>5</v>
      </c>
      <c r="H160" s="49">
        <v>5</v>
      </c>
      <c r="I160" s="49"/>
      <c r="J160" s="49">
        <v>8</v>
      </c>
      <c r="K160" s="49">
        <v>8</v>
      </c>
      <c r="L160" s="49">
        <v>42</v>
      </c>
      <c r="M160" s="49"/>
      <c r="N160" s="49"/>
      <c r="O160" s="49">
        <v>1</v>
      </c>
      <c r="P160" s="49">
        <v>2</v>
      </c>
      <c r="Q160" s="49"/>
      <c r="R160" s="49"/>
      <c r="S160" s="49">
        <v>0</v>
      </c>
      <c r="T160" s="49"/>
    </row>
    <row r="161" spans="1:20" s="50" customFormat="1" ht="36.75" customHeight="1" x14ac:dyDescent="0.25">
      <c r="A161" s="27">
        <v>2</v>
      </c>
      <c r="B161" s="33" t="s">
        <v>225</v>
      </c>
      <c r="C161" s="29">
        <v>28856</v>
      </c>
      <c r="D161" s="29"/>
      <c r="E161" s="35" t="s">
        <v>224</v>
      </c>
      <c r="F161" s="35" t="s">
        <v>212</v>
      </c>
      <c r="G161" s="48">
        <v>7</v>
      </c>
      <c r="H161" s="49">
        <v>7</v>
      </c>
      <c r="I161" s="49"/>
      <c r="J161" s="49"/>
      <c r="K161" s="49"/>
      <c r="L161" s="49"/>
      <c r="M161" s="49"/>
      <c r="N161" s="49"/>
      <c r="O161" s="49">
        <v>2</v>
      </c>
      <c r="P161" s="49">
        <v>1</v>
      </c>
      <c r="Q161" s="49">
        <v>2</v>
      </c>
      <c r="R161" s="49"/>
      <c r="S161" s="49"/>
      <c r="T161" s="49"/>
    </row>
    <row r="162" spans="1:20" ht="24.95" customHeight="1" x14ac:dyDescent="0.2">
      <c r="A162" s="27"/>
      <c r="B162" s="28" t="s">
        <v>226</v>
      </c>
      <c r="C162" s="29"/>
      <c r="D162" s="29"/>
      <c r="E162" s="30">
        <f>SUBTOTAL(3,E163:E164)</f>
        <v>2</v>
      </c>
      <c r="F162" s="30">
        <f>SUBTOTAL(3,F163:F164)</f>
        <v>2</v>
      </c>
      <c r="G162" s="47">
        <f>SUM(G163:G164)</f>
        <v>11</v>
      </c>
      <c r="H162" s="47">
        <f t="shared" ref="H162:T162" si="37">SUM(H163:H164)</f>
        <v>11</v>
      </c>
      <c r="I162" s="47">
        <f t="shared" si="37"/>
        <v>0</v>
      </c>
      <c r="J162" s="47">
        <f t="shared" si="37"/>
        <v>10</v>
      </c>
      <c r="K162" s="47">
        <f t="shared" si="37"/>
        <v>10</v>
      </c>
      <c r="L162" s="47">
        <f t="shared" si="37"/>
        <v>41</v>
      </c>
      <c r="M162" s="47">
        <f t="shared" si="37"/>
        <v>0</v>
      </c>
      <c r="N162" s="47">
        <f t="shared" si="37"/>
        <v>2</v>
      </c>
      <c r="O162" s="47">
        <f t="shared" si="37"/>
        <v>1</v>
      </c>
      <c r="P162" s="47">
        <f t="shared" si="37"/>
        <v>0</v>
      </c>
      <c r="Q162" s="47">
        <f t="shared" si="37"/>
        <v>2</v>
      </c>
      <c r="R162" s="47">
        <f t="shared" si="37"/>
        <v>1</v>
      </c>
      <c r="S162" s="47">
        <f t="shared" si="37"/>
        <v>0</v>
      </c>
      <c r="T162" s="47">
        <f t="shared" si="37"/>
        <v>0</v>
      </c>
    </row>
    <row r="163" spans="1:20" s="50" customFormat="1" ht="24.95" customHeight="1" x14ac:dyDescent="0.25">
      <c r="A163" s="27">
        <v>1</v>
      </c>
      <c r="B163" s="33" t="s">
        <v>227</v>
      </c>
      <c r="C163" s="29">
        <v>35582</v>
      </c>
      <c r="D163" s="29"/>
      <c r="E163" s="35" t="s">
        <v>228</v>
      </c>
      <c r="F163" s="35" t="s">
        <v>212</v>
      </c>
      <c r="G163" s="48">
        <v>6</v>
      </c>
      <c r="H163" s="49">
        <v>6</v>
      </c>
      <c r="I163" s="49"/>
      <c r="J163" s="49">
        <v>10</v>
      </c>
      <c r="K163" s="49">
        <v>10</v>
      </c>
      <c r="L163" s="49">
        <v>40</v>
      </c>
      <c r="M163" s="49"/>
      <c r="N163" s="49">
        <v>1</v>
      </c>
      <c r="O163" s="49"/>
      <c r="P163" s="49"/>
      <c r="Q163" s="49">
        <v>2</v>
      </c>
      <c r="R163" s="49">
        <v>1</v>
      </c>
      <c r="S163" s="49">
        <v>0</v>
      </c>
      <c r="T163" s="49"/>
    </row>
    <row r="164" spans="1:20" s="50" customFormat="1" ht="24.95" customHeight="1" x14ac:dyDescent="0.25">
      <c r="A164" s="27">
        <v>2</v>
      </c>
      <c r="B164" s="33" t="s">
        <v>229</v>
      </c>
      <c r="C164" s="29">
        <v>29593</v>
      </c>
      <c r="D164" s="29"/>
      <c r="E164" s="35" t="s">
        <v>228</v>
      </c>
      <c r="F164" s="35" t="s">
        <v>212</v>
      </c>
      <c r="G164" s="48">
        <v>5</v>
      </c>
      <c r="H164" s="49">
        <v>5</v>
      </c>
      <c r="I164" s="49"/>
      <c r="J164" s="49"/>
      <c r="K164" s="49"/>
      <c r="L164" s="49">
        <v>1</v>
      </c>
      <c r="M164" s="49"/>
      <c r="N164" s="49">
        <v>1</v>
      </c>
      <c r="O164" s="49">
        <v>1</v>
      </c>
      <c r="P164" s="49"/>
      <c r="Q164" s="49"/>
      <c r="R164" s="49"/>
      <c r="S164" s="49"/>
      <c r="T164" s="49"/>
    </row>
    <row r="165" spans="1:20" ht="24.95" customHeight="1" x14ac:dyDescent="0.2">
      <c r="A165" s="27"/>
      <c r="B165" s="28" t="s">
        <v>230</v>
      </c>
      <c r="C165" s="29"/>
      <c r="D165" s="29"/>
      <c r="E165" s="30">
        <f>SUBTOTAL(3,E166:E169)</f>
        <v>4</v>
      </c>
      <c r="F165" s="30">
        <f>SUBTOTAL(3,F166:F169)</f>
        <v>4</v>
      </c>
      <c r="G165" s="47">
        <f>SUM(G166:G169)</f>
        <v>17</v>
      </c>
      <c r="H165" s="47">
        <f t="shared" ref="H165:T165" si="38">SUM(H166:H169)</f>
        <v>17</v>
      </c>
      <c r="I165" s="47">
        <f t="shared" si="38"/>
        <v>0</v>
      </c>
      <c r="J165" s="47">
        <f t="shared" si="38"/>
        <v>50</v>
      </c>
      <c r="K165" s="47">
        <f t="shared" si="38"/>
        <v>50</v>
      </c>
      <c r="L165" s="47">
        <f t="shared" si="38"/>
        <v>0</v>
      </c>
      <c r="M165" s="47">
        <f t="shared" si="38"/>
        <v>50</v>
      </c>
      <c r="N165" s="47">
        <f t="shared" si="38"/>
        <v>0</v>
      </c>
      <c r="O165" s="47">
        <f t="shared" si="38"/>
        <v>4</v>
      </c>
      <c r="P165" s="47">
        <f t="shared" si="38"/>
        <v>1</v>
      </c>
      <c r="Q165" s="47">
        <f t="shared" si="38"/>
        <v>2</v>
      </c>
      <c r="R165" s="47">
        <f t="shared" si="38"/>
        <v>0</v>
      </c>
      <c r="S165" s="47">
        <f t="shared" si="38"/>
        <v>0</v>
      </c>
      <c r="T165" s="47">
        <f t="shared" si="38"/>
        <v>0</v>
      </c>
    </row>
    <row r="166" spans="1:20" s="50" customFormat="1" ht="24.95" customHeight="1" x14ac:dyDescent="0.25">
      <c r="A166" s="27">
        <v>1</v>
      </c>
      <c r="B166" s="33" t="s">
        <v>231</v>
      </c>
      <c r="C166" s="29">
        <v>32832</v>
      </c>
      <c r="D166" s="29"/>
      <c r="E166" s="35" t="s">
        <v>232</v>
      </c>
      <c r="F166" s="35" t="s">
        <v>212</v>
      </c>
      <c r="G166" s="48">
        <v>4</v>
      </c>
      <c r="H166" s="49">
        <v>4</v>
      </c>
      <c r="I166" s="49"/>
      <c r="J166" s="49">
        <v>50</v>
      </c>
      <c r="K166" s="49">
        <v>50</v>
      </c>
      <c r="L166" s="49"/>
      <c r="M166" s="49"/>
      <c r="N166" s="49"/>
      <c r="O166" s="49"/>
      <c r="P166" s="49"/>
      <c r="Q166" s="49"/>
      <c r="R166" s="49"/>
      <c r="S166" s="49"/>
      <c r="T166" s="49"/>
    </row>
    <row r="167" spans="1:20" s="50" customFormat="1" ht="24.95" customHeight="1" x14ac:dyDescent="0.25">
      <c r="A167" s="27">
        <v>2</v>
      </c>
      <c r="B167" s="33" t="s">
        <v>233</v>
      </c>
      <c r="C167" s="29">
        <v>32694</v>
      </c>
      <c r="D167" s="29"/>
      <c r="E167" s="35" t="s">
        <v>232</v>
      </c>
      <c r="F167" s="35" t="s">
        <v>212</v>
      </c>
      <c r="G167" s="48">
        <v>4</v>
      </c>
      <c r="H167" s="49">
        <v>4</v>
      </c>
      <c r="I167" s="49"/>
      <c r="J167" s="49"/>
      <c r="K167" s="49"/>
      <c r="L167" s="49"/>
      <c r="M167" s="49">
        <v>50</v>
      </c>
      <c r="N167" s="49"/>
      <c r="O167" s="49"/>
      <c r="P167" s="49"/>
      <c r="Q167" s="49"/>
      <c r="R167" s="49"/>
      <c r="S167" s="49"/>
      <c r="T167" s="49"/>
    </row>
    <row r="168" spans="1:20" s="50" customFormat="1" ht="24.95" customHeight="1" x14ac:dyDescent="0.25">
      <c r="A168" s="27">
        <v>3</v>
      </c>
      <c r="B168" s="33" t="s">
        <v>234</v>
      </c>
      <c r="C168" s="29">
        <v>29952</v>
      </c>
      <c r="D168" s="29"/>
      <c r="E168" s="35" t="s">
        <v>232</v>
      </c>
      <c r="F168" s="35" t="s">
        <v>212</v>
      </c>
      <c r="G168" s="48">
        <v>5</v>
      </c>
      <c r="H168" s="49">
        <v>5</v>
      </c>
      <c r="I168" s="49"/>
      <c r="J168" s="49"/>
      <c r="K168" s="49"/>
      <c r="L168" s="49"/>
      <c r="M168" s="49"/>
      <c r="N168" s="49"/>
      <c r="O168" s="49">
        <v>2</v>
      </c>
      <c r="P168" s="49">
        <v>1</v>
      </c>
      <c r="Q168" s="49"/>
      <c r="R168" s="49"/>
      <c r="S168" s="49"/>
      <c r="T168" s="49"/>
    </row>
    <row r="169" spans="1:20" s="50" customFormat="1" ht="24.95" customHeight="1" x14ac:dyDescent="0.25">
      <c r="A169" s="27">
        <v>4</v>
      </c>
      <c r="B169" s="33" t="s">
        <v>235</v>
      </c>
      <c r="C169" s="29">
        <v>32970</v>
      </c>
      <c r="D169" s="29"/>
      <c r="E169" s="35" t="s">
        <v>232</v>
      </c>
      <c r="F169" s="35" t="s">
        <v>212</v>
      </c>
      <c r="G169" s="48">
        <v>4</v>
      </c>
      <c r="H169" s="49">
        <v>4</v>
      </c>
      <c r="I169" s="49"/>
      <c r="J169" s="49"/>
      <c r="K169" s="49"/>
      <c r="L169" s="49"/>
      <c r="M169" s="49"/>
      <c r="N169" s="49"/>
      <c r="O169" s="49">
        <v>2</v>
      </c>
      <c r="P169" s="49"/>
      <c r="Q169" s="49">
        <v>2</v>
      </c>
      <c r="R169" s="49"/>
      <c r="S169" s="49"/>
      <c r="T169" s="49"/>
    </row>
    <row r="170" spans="1:20" ht="24.95" customHeight="1" x14ac:dyDescent="0.2">
      <c r="A170" s="27"/>
      <c r="B170" s="28" t="s">
        <v>236</v>
      </c>
      <c r="C170" s="29"/>
      <c r="D170" s="29"/>
      <c r="E170" s="30">
        <f>SUBTOTAL(3,E171:E175)</f>
        <v>5</v>
      </c>
      <c r="F170" s="30">
        <f>SUBTOTAL(3,F171:F175)</f>
        <v>5</v>
      </c>
      <c r="G170" s="47">
        <f>SUM(G171:G175)</f>
        <v>21</v>
      </c>
      <c r="H170" s="47">
        <f t="shared" ref="H170:T170" si="39">SUM(H171:H175)</f>
        <v>21</v>
      </c>
      <c r="I170" s="47">
        <f t="shared" si="39"/>
        <v>0</v>
      </c>
      <c r="J170" s="47">
        <f t="shared" si="39"/>
        <v>110</v>
      </c>
      <c r="K170" s="47">
        <f t="shared" si="39"/>
        <v>110</v>
      </c>
      <c r="L170" s="47">
        <f t="shared" si="39"/>
        <v>0</v>
      </c>
      <c r="M170" s="47">
        <f t="shared" si="39"/>
        <v>0</v>
      </c>
      <c r="N170" s="47">
        <f t="shared" si="39"/>
        <v>3</v>
      </c>
      <c r="O170" s="47">
        <f t="shared" si="39"/>
        <v>2</v>
      </c>
      <c r="P170" s="47">
        <f t="shared" si="39"/>
        <v>3</v>
      </c>
      <c r="Q170" s="47">
        <f t="shared" si="39"/>
        <v>5</v>
      </c>
      <c r="R170" s="47">
        <f t="shared" si="39"/>
        <v>2</v>
      </c>
      <c r="S170" s="47">
        <f t="shared" si="39"/>
        <v>1</v>
      </c>
      <c r="T170" s="47">
        <f t="shared" si="39"/>
        <v>1</v>
      </c>
    </row>
    <row r="171" spans="1:20" s="50" customFormat="1" ht="24.95" customHeight="1" x14ac:dyDescent="0.25">
      <c r="A171" s="27">
        <v>1</v>
      </c>
      <c r="B171" s="33" t="s">
        <v>237</v>
      </c>
      <c r="C171" s="29">
        <v>33396</v>
      </c>
      <c r="D171" s="29"/>
      <c r="E171" s="35" t="s">
        <v>238</v>
      </c>
      <c r="F171" s="35" t="s">
        <v>212</v>
      </c>
      <c r="G171" s="48">
        <v>3</v>
      </c>
      <c r="H171" s="49">
        <v>3</v>
      </c>
      <c r="I171" s="49"/>
      <c r="J171" s="49">
        <v>50</v>
      </c>
      <c r="K171" s="49">
        <v>50</v>
      </c>
      <c r="L171" s="49"/>
      <c r="M171" s="49"/>
      <c r="N171" s="49">
        <v>1</v>
      </c>
      <c r="O171" s="49"/>
      <c r="P171" s="49"/>
      <c r="Q171" s="49">
        <v>2</v>
      </c>
      <c r="R171" s="49"/>
      <c r="S171" s="49"/>
      <c r="T171" s="49">
        <v>1</v>
      </c>
    </row>
    <row r="172" spans="1:20" s="50" customFormat="1" ht="24.95" customHeight="1" x14ac:dyDescent="0.25">
      <c r="A172" s="27">
        <v>2</v>
      </c>
      <c r="B172" s="33" t="s">
        <v>239</v>
      </c>
      <c r="C172" s="29" t="s">
        <v>240</v>
      </c>
      <c r="D172" s="29"/>
      <c r="E172" s="35" t="s">
        <v>238</v>
      </c>
      <c r="F172" s="35" t="s">
        <v>212</v>
      </c>
      <c r="G172" s="48">
        <v>3</v>
      </c>
      <c r="H172" s="49">
        <v>3</v>
      </c>
      <c r="I172" s="49"/>
      <c r="J172" s="49">
        <v>50</v>
      </c>
      <c r="K172" s="49">
        <v>50</v>
      </c>
      <c r="L172" s="49"/>
      <c r="M172" s="49"/>
      <c r="N172" s="49">
        <v>1</v>
      </c>
      <c r="O172" s="49"/>
      <c r="P172" s="49"/>
      <c r="Q172" s="49">
        <v>1</v>
      </c>
      <c r="R172" s="49"/>
      <c r="S172" s="49">
        <v>1</v>
      </c>
      <c r="T172" s="49"/>
    </row>
    <row r="173" spans="1:20" s="50" customFormat="1" ht="24.95" customHeight="1" x14ac:dyDescent="0.25">
      <c r="A173" s="27">
        <v>3</v>
      </c>
      <c r="B173" s="33" t="s">
        <v>241</v>
      </c>
      <c r="C173" s="29">
        <v>33725</v>
      </c>
      <c r="D173" s="29"/>
      <c r="E173" s="35" t="s">
        <v>238</v>
      </c>
      <c r="F173" s="35" t="s">
        <v>212</v>
      </c>
      <c r="G173" s="48">
        <v>4</v>
      </c>
      <c r="H173" s="49">
        <v>4</v>
      </c>
      <c r="I173" s="49"/>
      <c r="J173" s="49">
        <v>10</v>
      </c>
      <c r="K173" s="49">
        <v>10</v>
      </c>
      <c r="L173" s="49"/>
      <c r="M173" s="49"/>
      <c r="N173" s="49"/>
      <c r="O173" s="49">
        <v>1</v>
      </c>
      <c r="P173" s="49"/>
      <c r="Q173" s="49">
        <v>2</v>
      </c>
      <c r="R173" s="49"/>
      <c r="S173" s="49"/>
      <c r="T173" s="49"/>
    </row>
    <row r="174" spans="1:20" s="50" customFormat="1" ht="24.95" customHeight="1" x14ac:dyDescent="0.25">
      <c r="A174" s="27">
        <v>4</v>
      </c>
      <c r="B174" s="33" t="s">
        <v>242</v>
      </c>
      <c r="C174" s="29">
        <v>22282</v>
      </c>
      <c r="D174" s="29"/>
      <c r="E174" s="35" t="s">
        <v>238</v>
      </c>
      <c r="F174" s="35" t="s">
        <v>212</v>
      </c>
      <c r="G174" s="48">
        <v>7</v>
      </c>
      <c r="H174" s="49">
        <v>7</v>
      </c>
      <c r="I174" s="49"/>
      <c r="J174" s="49"/>
      <c r="K174" s="49"/>
      <c r="L174" s="49"/>
      <c r="M174" s="49"/>
      <c r="N174" s="49">
        <v>1</v>
      </c>
      <c r="O174" s="49"/>
      <c r="P174" s="49">
        <v>3</v>
      </c>
      <c r="Q174" s="49"/>
      <c r="R174" s="49"/>
      <c r="S174" s="49"/>
      <c r="T174" s="49"/>
    </row>
    <row r="175" spans="1:20" s="50" customFormat="1" ht="24.95" customHeight="1" x14ac:dyDescent="0.25">
      <c r="A175" s="27">
        <v>5</v>
      </c>
      <c r="B175" s="33" t="s">
        <v>243</v>
      </c>
      <c r="C175" s="29" t="s">
        <v>244</v>
      </c>
      <c r="D175" s="29"/>
      <c r="E175" s="35" t="s">
        <v>238</v>
      </c>
      <c r="F175" s="35" t="s">
        <v>212</v>
      </c>
      <c r="G175" s="48">
        <v>4</v>
      </c>
      <c r="H175" s="49">
        <v>4</v>
      </c>
      <c r="I175" s="49"/>
      <c r="J175" s="49"/>
      <c r="K175" s="49"/>
      <c r="L175" s="49"/>
      <c r="M175" s="49"/>
      <c r="N175" s="49"/>
      <c r="O175" s="49">
        <v>1</v>
      </c>
      <c r="P175" s="49"/>
      <c r="Q175" s="49"/>
      <c r="R175" s="49">
        <v>2</v>
      </c>
      <c r="S175" s="49"/>
      <c r="T175" s="49"/>
    </row>
    <row r="176" spans="1:20" ht="24.95" customHeight="1" x14ac:dyDescent="0.2">
      <c r="A176" s="27"/>
      <c r="B176" s="28" t="s">
        <v>245</v>
      </c>
      <c r="C176" s="29"/>
      <c r="D176" s="29"/>
      <c r="E176" s="30">
        <f>SUBTOTAL(3,E177:E179)</f>
        <v>3</v>
      </c>
      <c r="F176" s="30">
        <f>SUBTOTAL(3,F177:F179)</f>
        <v>3</v>
      </c>
      <c r="G176" s="47">
        <f>SUM(G177:G179)</f>
        <v>13</v>
      </c>
      <c r="H176" s="47">
        <f t="shared" ref="H176:T176" si="40">SUM(H177:H179)</f>
        <v>13</v>
      </c>
      <c r="I176" s="47">
        <f t="shared" si="40"/>
        <v>0</v>
      </c>
      <c r="J176" s="47">
        <f t="shared" si="40"/>
        <v>0</v>
      </c>
      <c r="K176" s="47">
        <f t="shared" si="40"/>
        <v>0</v>
      </c>
      <c r="L176" s="47">
        <f t="shared" si="40"/>
        <v>0</v>
      </c>
      <c r="M176" s="47">
        <f t="shared" si="40"/>
        <v>0</v>
      </c>
      <c r="N176" s="47">
        <f t="shared" si="40"/>
        <v>1</v>
      </c>
      <c r="O176" s="47">
        <f t="shared" si="40"/>
        <v>3</v>
      </c>
      <c r="P176" s="47">
        <f t="shared" si="40"/>
        <v>3</v>
      </c>
      <c r="Q176" s="47">
        <f t="shared" si="40"/>
        <v>1</v>
      </c>
      <c r="R176" s="47">
        <f t="shared" si="40"/>
        <v>0</v>
      </c>
      <c r="S176" s="47">
        <f t="shared" si="40"/>
        <v>0</v>
      </c>
      <c r="T176" s="47">
        <f t="shared" si="40"/>
        <v>0</v>
      </c>
    </row>
    <row r="177" spans="1:20" s="50" customFormat="1" ht="24.95" customHeight="1" x14ac:dyDescent="0.25">
      <c r="A177" s="27">
        <v>1</v>
      </c>
      <c r="B177" s="33" t="s">
        <v>246</v>
      </c>
      <c r="C177" s="29">
        <v>29952</v>
      </c>
      <c r="D177" s="29"/>
      <c r="E177" s="35" t="s">
        <v>247</v>
      </c>
      <c r="F177" s="35" t="s">
        <v>212</v>
      </c>
      <c r="G177" s="48">
        <v>4</v>
      </c>
      <c r="H177" s="49">
        <v>4</v>
      </c>
      <c r="I177" s="49"/>
      <c r="J177" s="49"/>
      <c r="K177" s="49"/>
      <c r="L177" s="49"/>
      <c r="M177" s="49"/>
      <c r="N177" s="49"/>
      <c r="O177" s="49">
        <v>2</v>
      </c>
      <c r="P177" s="49"/>
      <c r="Q177" s="49"/>
      <c r="R177" s="49"/>
      <c r="S177" s="49"/>
      <c r="T177" s="49"/>
    </row>
    <row r="178" spans="1:20" s="50" customFormat="1" ht="24.95" customHeight="1" x14ac:dyDescent="0.25">
      <c r="A178" s="27">
        <v>2</v>
      </c>
      <c r="B178" s="33" t="s">
        <v>248</v>
      </c>
      <c r="C178" s="29" t="s">
        <v>249</v>
      </c>
      <c r="D178" s="29"/>
      <c r="E178" s="35" t="s">
        <v>247</v>
      </c>
      <c r="F178" s="35" t="s">
        <v>212</v>
      </c>
      <c r="G178" s="48">
        <v>4</v>
      </c>
      <c r="H178" s="49">
        <v>4</v>
      </c>
      <c r="I178" s="49"/>
      <c r="J178" s="49"/>
      <c r="K178" s="49"/>
      <c r="L178" s="49"/>
      <c r="M178" s="49"/>
      <c r="N178" s="49">
        <v>1</v>
      </c>
      <c r="O178" s="49"/>
      <c r="P178" s="49">
        <v>2</v>
      </c>
      <c r="Q178" s="49"/>
      <c r="R178" s="49"/>
      <c r="S178" s="49"/>
      <c r="T178" s="49"/>
    </row>
    <row r="179" spans="1:20" s="50" customFormat="1" ht="24.95" customHeight="1" x14ac:dyDescent="0.25">
      <c r="A179" s="27">
        <v>3</v>
      </c>
      <c r="B179" s="33" t="s">
        <v>77</v>
      </c>
      <c r="C179" s="29">
        <v>30682</v>
      </c>
      <c r="D179" s="29"/>
      <c r="E179" s="35" t="s">
        <v>247</v>
      </c>
      <c r="F179" s="35" t="s">
        <v>212</v>
      </c>
      <c r="G179" s="48">
        <v>5</v>
      </c>
      <c r="H179" s="49">
        <v>5</v>
      </c>
      <c r="I179" s="49"/>
      <c r="J179" s="49"/>
      <c r="K179" s="49"/>
      <c r="L179" s="49"/>
      <c r="M179" s="49"/>
      <c r="N179" s="49"/>
      <c r="O179" s="49">
        <v>1</v>
      </c>
      <c r="P179" s="49">
        <v>1</v>
      </c>
      <c r="Q179" s="49">
        <v>1</v>
      </c>
      <c r="R179" s="49"/>
      <c r="S179" s="49"/>
      <c r="T179" s="49"/>
    </row>
    <row r="180" spans="1:20" ht="24.95" customHeight="1" x14ac:dyDescent="0.2">
      <c r="A180" s="21" t="s">
        <v>250</v>
      </c>
      <c r="B180" s="22" t="s">
        <v>251</v>
      </c>
      <c r="C180" s="29"/>
      <c r="D180" s="29"/>
      <c r="E180" s="32">
        <f t="shared" ref="E180:T180" si="41">E181+E185+E194+E201+E192</f>
        <v>17</v>
      </c>
      <c r="F180" s="32">
        <f t="shared" si="41"/>
        <v>17</v>
      </c>
      <c r="G180" s="32">
        <f t="shared" si="41"/>
        <v>66</v>
      </c>
      <c r="H180" s="32">
        <f t="shared" si="41"/>
        <v>66</v>
      </c>
      <c r="I180" s="32">
        <f t="shared" si="41"/>
        <v>0</v>
      </c>
      <c r="J180" s="32">
        <f t="shared" si="41"/>
        <v>205</v>
      </c>
      <c r="K180" s="32">
        <f t="shared" si="41"/>
        <v>203</v>
      </c>
      <c r="L180" s="32">
        <f t="shared" si="41"/>
        <v>750</v>
      </c>
      <c r="M180" s="32">
        <f t="shared" si="41"/>
        <v>0</v>
      </c>
      <c r="N180" s="32">
        <f t="shared" si="41"/>
        <v>5</v>
      </c>
      <c r="O180" s="32">
        <f t="shared" si="41"/>
        <v>9</v>
      </c>
      <c r="P180" s="32">
        <f t="shared" si="41"/>
        <v>8</v>
      </c>
      <c r="Q180" s="32">
        <f t="shared" si="41"/>
        <v>1</v>
      </c>
      <c r="R180" s="32">
        <f t="shared" si="41"/>
        <v>0</v>
      </c>
      <c r="S180" s="32">
        <f t="shared" si="41"/>
        <v>0</v>
      </c>
      <c r="T180" s="32">
        <f t="shared" si="41"/>
        <v>0</v>
      </c>
    </row>
    <row r="181" spans="1:20" s="26" customFormat="1" ht="24.95" customHeight="1" x14ac:dyDescent="0.2">
      <c r="A181" s="38"/>
      <c r="B181" s="28" t="s">
        <v>252</v>
      </c>
      <c r="C181" s="29"/>
      <c r="D181" s="29"/>
      <c r="E181" s="30">
        <f>SUBTOTAL(3,E182:E184)</f>
        <v>3</v>
      </c>
      <c r="F181" s="30">
        <f>SUBTOTAL(3,F182:F184)</f>
        <v>3</v>
      </c>
      <c r="G181" s="31">
        <f>SUM(G182:G184)</f>
        <v>12</v>
      </c>
      <c r="H181" s="31">
        <f t="shared" ref="H181:T181" si="42">SUM(H182:H184)</f>
        <v>12</v>
      </c>
      <c r="I181" s="31">
        <f t="shared" si="42"/>
        <v>0</v>
      </c>
      <c r="J181" s="31">
        <f t="shared" si="42"/>
        <v>15</v>
      </c>
      <c r="K181" s="31">
        <f t="shared" si="42"/>
        <v>13</v>
      </c>
      <c r="L181" s="31">
        <f t="shared" si="42"/>
        <v>150</v>
      </c>
      <c r="M181" s="31">
        <f t="shared" si="42"/>
        <v>0</v>
      </c>
      <c r="N181" s="31">
        <f t="shared" si="42"/>
        <v>1</v>
      </c>
      <c r="O181" s="31">
        <f t="shared" si="42"/>
        <v>2</v>
      </c>
      <c r="P181" s="31">
        <f t="shared" si="42"/>
        <v>0</v>
      </c>
      <c r="Q181" s="31">
        <f t="shared" si="42"/>
        <v>0</v>
      </c>
      <c r="R181" s="31">
        <f t="shared" si="42"/>
        <v>0</v>
      </c>
      <c r="S181" s="31">
        <f t="shared" si="42"/>
        <v>0</v>
      </c>
      <c r="T181" s="31">
        <f t="shared" si="42"/>
        <v>0</v>
      </c>
    </row>
    <row r="182" spans="1:20" s="50" customFormat="1" ht="24.95" customHeight="1" x14ac:dyDescent="0.25">
      <c r="A182" s="27">
        <v>1</v>
      </c>
      <c r="B182" s="33" t="s">
        <v>253</v>
      </c>
      <c r="C182" s="34">
        <v>1967</v>
      </c>
      <c r="D182" s="29"/>
      <c r="E182" s="35" t="s">
        <v>254</v>
      </c>
      <c r="F182" s="35" t="s">
        <v>255</v>
      </c>
      <c r="G182" s="48">
        <v>6</v>
      </c>
      <c r="H182" s="49">
        <v>6</v>
      </c>
      <c r="I182" s="49"/>
      <c r="J182" s="49"/>
      <c r="K182" s="49"/>
      <c r="L182" s="49">
        <v>50</v>
      </c>
      <c r="M182" s="49"/>
      <c r="N182" s="49"/>
      <c r="O182" s="49"/>
      <c r="P182" s="49"/>
      <c r="Q182" s="49"/>
      <c r="R182" s="49"/>
      <c r="S182" s="49">
        <v>0</v>
      </c>
      <c r="T182" s="49"/>
    </row>
    <row r="183" spans="1:20" s="50" customFormat="1" ht="24.95" customHeight="1" x14ac:dyDescent="0.25">
      <c r="A183" s="27">
        <v>2</v>
      </c>
      <c r="B183" s="33" t="s">
        <v>256</v>
      </c>
      <c r="C183" s="34"/>
      <c r="D183" s="34">
        <v>1992</v>
      </c>
      <c r="E183" s="35" t="s">
        <v>254</v>
      </c>
      <c r="F183" s="35" t="s">
        <v>255</v>
      </c>
      <c r="G183" s="48">
        <v>2</v>
      </c>
      <c r="H183" s="49">
        <v>2</v>
      </c>
      <c r="I183" s="49"/>
      <c r="J183" s="49">
        <v>15</v>
      </c>
      <c r="K183" s="49">
        <v>13</v>
      </c>
      <c r="L183" s="49">
        <v>50</v>
      </c>
      <c r="M183" s="49"/>
      <c r="N183" s="49"/>
      <c r="O183" s="49">
        <v>1</v>
      </c>
      <c r="P183" s="49"/>
      <c r="Q183" s="49"/>
      <c r="R183" s="49"/>
      <c r="S183" s="49">
        <v>0</v>
      </c>
      <c r="T183" s="49"/>
    </row>
    <row r="184" spans="1:20" s="50" customFormat="1" ht="24.95" customHeight="1" x14ac:dyDescent="0.25">
      <c r="A184" s="27">
        <v>3</v>
      </c>
      <c r="B184" s="33" t="s">
        <v>257</v>
      </c>
      <c r="C184" s="34">
        <v>1988</v>
      </c>
      <c r="D184" s="34"/>
      <c r="E184" s="35" t="s">
        <v>254</v>
      </c>
      <c r="F184" s="35" t="s">
        <v>255</v>
      </c>
      <c r="G184" s="48">
        <v>4</v>
      </c>
      <c r="H184" s="49">
        <v>4</v>
      </c>
      <c r="I184" s="49"/>
      <c r="J184" s="49"/>
      <c r="K184" s="49"/>
      <c r="L184" s="49">
        <v>50</v>
      </c>
      <c r="M184" s="49"/>
      <c r="N184" s="49">
        <v>1</v>
      </c>
      <c r="O184" s="49">
        <v>1</v>
      </c>
      <c r="P184" s="49"/>
      <c r="Q184" s="49"/>
      <c r="R184" s="49"/>
      <c r="S184" s="49">
        <v>0</v>
      </c>
      <c r="T184" s="49"/>
    </row>
    <row r="185" spans="1:20" s="50" customFormat="1" ht="24.95" customHeight="1" x14ac:dyDescent="0.25">
      <c r="A185" s="38"/>
      <c r="B185" s="54" t="s">
        <v>258</v>
      </c>
      <c r="C185" s="54"/>
      <c r="D185" s="29"/>
      <c r="E185" s="30">
        <f>SUBTOTAL(3,E186:E191)</f>
        <v>6</v>
      </c>
      <c r="F185" s="30">
        <f>SUBTOTAL(3,F186:F191)</f>
        <v>6</v>
      </c>
      <c r="G185" s="31">
        <f>SUM(G186:G191)</f>
        <v>24</v>
      </c>
      <c r="H185" s="31">
        <f t="shared" ref="H185:T185" si="43">SUM(H186:H191)</f>
        <v>24</v>
      </c>
      <c r="I185" s="31">
        <f t="shared" si="43"/>
        <v>0</v>
      </c>
      <c r="J185" s="31">
        <f t="shared" si="43"/>
        <v>190</v>
      </c>
      <c r="K185" s="31">
        <f t="shared" si="43"/>
        <v>190</v>
      </c>
      <c r="L185" s="31">
        <f t="shared" si="43"/>
        <v>300</v>
      </c>
      <c r="M185" s="31">
        <f t="shared" si="43"/>
        <v>0</v>
      </c>
      <c r="N185" s="31">
        <f t="shared" si="43"/>
        <v>1</v>
      </c>
      <c r="O185" s="31">
        <f t="shared" si="43"/>
        <v>2</v>
      </c>
      <c r="P185" s="31">
        <f t="shared" si="43"/>
        <v>1</v>
      </c>
      <c r="Q185" s="31">
        <f t="shared" si="43"/>
        <v>1</v>
      </c>
      <c r="R185" s="31">
        <f t="shared" si="43"/>
        <v>0</v>
      </c>
      <c r="S185" s="31">
        <f t="shared" si="43"/>
        <v>0</v>
      </c>
      <c r="T185" s="31">
        <f t="shared" si="43"/>
        <v>0</v>
      </c>
    </row>
    <row r="186" spans="1:20" s="50" customFormat="1" ht="24.95" customHeight="1" x14ac:dyDescent="0.25">
      <c r="A186" s="27">
        <v>1</v>
      </c>
      <c r="B186" s="33" t="s">
        <v>259</v>
      </c>
      <c r="C186" s="34">
        <v>1975</v>
      </c>
      <c r="D186" s="29"/>
      <c r="E186" s="35" t="s">
        <v>260</v>
      </c>
      <c r="F186" s="35" t="s">
        <v>255</v>
      </c>
      <c r="G186" s="48">
        <v>6</v>
      </c>
      <c r="H186" s="49">
        <v>6</v>
      </c>
      <c r="I186" s="49"/>
      <c r="J186" s="49"/>
      <c r="K186" s="49"/>
      <c r="L186" s="49">
        <v>50</v>
      </c>
      <c r="M186" s="49"/>
      <c r="N186" s="49"/>
      <c r="O186" s="49"/>
      <c r="P186" s="49"/>
      <c r="Q186" s="49">
        <v>1</v>
      </c>
      <c r="R186" s="49"/>
      <c r="S186" s="49">
        <v>0</v>
      </c>
      <c r="T186" s="49"/>
    </row>
    <row r="187" spans="1:20" s="50" customFormat="1" ht="24.95" customHeight="1" x14ac:dyDescent="0.25">
      <c r="A187" s="27">
        <v>2</v>
      </c>
      <c r="B187" s="33" t="s">
        <v>261</v>
      </c>
      <c r="C187" s="34">
        <v>1996</v>
      </c>
      <c r="D187" s="29"/>
      <c r="E187" s="35" t="s">
        <v>260</v>
      </c>
      <c r="F187" s="35" t="s">
        <v>255</v>
      </c>
      <c r="G187" s="48">
        <v>3</v>
      </c>
      <c r="H187" s="49">
        <v>3</v>
      </c>
      <c r="I187" s="49"/>
      <c r="J187" s="49">
        <v>50</v>
      </c>
      <c r="K187" s="49">
        <v>50</v>
      </c>
      <c r="L187" s="49">
        <v>50</v>
      </c>
      <c r="M187" s="49"/>
      <c r="N187" s="49"/>
      <c r="O187" s="49"/>
      <c r="P187" s="49"/>
      <c r="Q187" s="49"/>
      <c r="R187" s="49"/>
      <c r="S187" s="49">
        <v>0</v>
      </c>
      <c r="T187" s="49"/>
    </row>
    <row r="188" spans="1:20" s="50" customFormat="1" ht="24.95" customHeight="1" x14ac:dyDescent="0.25">
      <c r="A188" s="27">
        <v>3</v>
      </c>
      <c r="B188" s="33" t="s">
        <v>262</v>
      </c>
      <c r="C188" s="34">
        <v>1978</v>
      </c>
      <c r="D188" s="29"/>
      <c r="E188" s="35" t="s">
        <v>260</v>
      </c>
      <c r="F188" s="35" t="s">
        <v>255</v>
      </c>
      <c r="G188" s="48">
        <v>5</v>
      </c>
      <c r="H188" s="49">
        <v>5</v>
      </c>
      <c r="I188" s="49"/>
      <c r="J188" s="49">
        <v>25</v>
      </c>
      <c r="K188" s="49">
        <v>25</v>
      </c>
      <c r="L188" s="49">
        <v>50</v>
      </c>
      <c r="M188" s="49"/>
      <c r="N188" s="49"/>
      <c r="O188" s="49">
        <v>1</v>
      </c>
      <c r="P188" s="49"/>
      <c r="Q188" s="49"/>
      <c r="R188" s="49"/>
      <c r="S188" s="49">
        <v>0</v>
      </c>
      <c r="T188" s="49"/>
    </row>
    <row r="189" spans="1:20" s="50" customFormat="1" ht="24.95" customHeight="1" x14ac:dyDescent="0.25">
      <c r="A189" s="27">
        <v>4</v>
      </c>
      <c r="B189" s="33" t="s">
        <v>263</v>
      </c>
      <c r="C189" s="34">
        <v>1970</v>
      </c>
      <c r="D189" s="29"/>
      <c r="E189" s="35" t="s">
        <v>254</v>
      </c>
      <c r="F189" s="35" t="s">
        <v>255</v>
      </c>
      <c r="G189" s="48">
        <v>3</v>
      </c>
      <c r="H189" s="49">
        <v>3</v>
      </c>
      <c r="I189" s="49"/>
      <c r="J189" s="49">
        <v>50</v>
      </c>
      <c r="K189" s="49">
        <v>50</v>
      </c>
      <c r="L189" s="49">
        <v>50</v>
      </c>
      <c r="M189" s="49"/>
      <c r="N189" s="49"/>
      <c r="O189" s="49"/>
      <c r="P189" s="49"/>
      <c r="Q189" s="49"/>
      <c r="R189" s="49"/>
      <c r="S189" s="49">
        <v>0</v>
      </c>
      <c r="T189" s="49"/>
    </row>
    <row r="190" spans="1:20" s="50" customFormat="1" ht="24.95" customHeight="1" x14ac:dyDescent="0.25">
      <c r="A190" s="27">
        <v>5</v>
      </c>
      <c r="B190" s="33" t="s">
        <v>264</v>
      </c>
      <c r="C190" s="34">
        <v>1964</v>
      </c>
      <c r="D190" s="29"/>
      <c r="E190" s="35" t="s">
        <v>254</v>
      </c>
      <c r="F190" s="35" t="s">
        <v>255</v>
      </c>
      <c r="G190" s="48">
        <v>3</v>
      </c>
      <c r="H190" s="49">
        <v>3</v>
      </c>
      <c r="I190" s="49"/>
      <c r="J190" s="49">
        <v>30</v>
      </c>
      <c r="K190" s="49">
        <v>30</v>
      </c>
      <c r="L190" s="49">
        <v>50</v>
      </c>
      <c r="M190" s="49"/>
      <c r="N190" s="49"/>
      <c r="O190" s="49"/>
      <c r="P190" s="49">
        <v>1</v>
      </c>
      <c r="Q190" s="49"/>
      <c r="R190" s="49"/>
      <c r="S190" s="49">
        <v>0</v>
      </c>
      <c r="T190" s="49"/>
    </row>
    <row r="191" spans="1:20" s="50" customFormat="1" ht="24.95" customHeight="1" x14ac:dyDescent="0.25">
      <c r="A191" s="27">
        <v>6</v>
      </c>
      <c r="B191" s="33" t="s">
        <v>265</v>
      </c>
      <c r="C191" s="34">
        <v>1983</v>
      </c>
      <c r="D191" s="29"/>
      <c r="E191" s="35" t="s">
        <v>254</v>
      </c>
      <c r="F191" s="35" t="s">
        <v>255</v>
      </c>
      <c r="G191" s="48">
        <v>4</v>
      </c>
      <c r="H191" s="49">
        <v>4</v>
      </c>
      <c r="I191" s="49"/>
      <c r="J191" s="49">
        <v>35</v>
      </c>
      <c r="K191" s="49">
        <v>35</v>
      </c>
      <c r="L191" s="49">
        <v>50</v>
      </c>
      <c r="M191" s="49"/>
      <c r="N191" s="49">
        <v>1</v>
      </c>
      <c r="O191" s="49">
        <v>1</v>
      </c>
      <c r="P191" s="49"/>
      <c r="Q191" s="49"/>
      <c r="R191" s="49"/>
      <c r="S191" s="49">
        <v>0</v>
      </c>
      <c r="T191" s="49"/>
    </row>
    <row r="192" spans="1:20" s="50" customFormat="1" ht="24.95" customHeight="1" x14ac:dyDescent="0.25">
      <c r="A192" s="21"/>
      <c r="B192" s="54" t="s">
        <v>266</v>
      </c>
      <c r="C192" s="55"/>
      <c r="D192" s="56"/>
      <c r="E192" s="30">
        <f>SUBTOTAL(3,E193)</f>
        <v>1</v>
      </c>
      <c r="F192" s="30">
        <f>SUBTOTAL(3,F193)</f>
        <v>1</v>
      </c>
      <c r="G192" s="46">
        <f>SUM(G193)</f>
        <v>4</v>
      </c>
      <c r="H192" s="57">
        <f t="shared" ref="H192:T192" si="44">SUM(H193)</f>
        <v>4</v>
      </c>
      <c r="I192" s="57">
        <f t="shared" si="44"/>
        <v>0</v>
      </c>
      <c r="J192" s="57">
        <f t="shared" si="44"/>
        <v>0</v>
      </c>
      <c r="K192" s="57">
        <f t="shared" si="44"/>
        <v>0</v>
      </c>
      <c r="L192" s="57">
        <f t="shared" si="44"/>
        <v>50</v>
      </c>
      <c r="M192" s="57">
        <f t="shared" si="44"/>
        <v>0</v>
      </c>
      <c r="N192" s="57">
        <f t="shared" si="44"/>
        <v>1</v>
      </c>
      <c r="O192" s="57">
        <f t="shared" si="44"/>
        <v>1</v>
      </c>
      <c r="P192" s="57">
        <f t="shared" si="44"/>
        <v>0</v>
      </c>
      <c r="Q192" s="57">
        <f t="shared" si="44"/>
        <v>0</v>
      </c>
      <c r="R192" s="57">
        <f t="shared" si="44"/>
        <v>0</v>
      </c>
      <c r="S192" s="57">
        <f t="shared" si="44"/>
        <v>0</v>
      </c>
      <c r="T192" s="57">
        <f t="shared" si="44"/>
        <v>0</v>
      </c>
    </row>
    <row r="193" spans="1:20" s="50" customFormat="1" ht="24.95" customHeight="1" x14ac:dyDescent="0.25">
      <c r="A193" s="27">
        <v>1</v>
      </c>
      <c r="B193" s="33" t="s">
        <v>267</v>
      </c>
      <c r="C193" s="34">
        <v>1989</v>
      </c>
      <c r="D193" s="29"/>
      <c r="E193" s="35" t="s">
        <v>268</v>
      </c>
      <c r="F193" s="35" t="s">
        <v>255</v>
      </c>
      <c r="G193" s="48">
        <v>4</v>
      </c>
      <c r="H193" s="49">
        <v>4</v>
      </c>
      <c r="I193" s="49"/>
      <c r="J193" s="49"/>
      <c r="K193" s="49"/>
      <c r="L193" s="49">
        <v>50</v>
      </c>
      <c r="M193" s="49"/>
      <c r="N193" s="49">
        <v>1</v>
      </c>
      <c r="O193" s="49">
        <v>1</v>
      </c>
      <c r="P193" s="49"/>
      <c r="Q193" s="49"/>
      <c r="R193" s="49"/>
      <c r="S193" s="49">
        <v>0</v>
      </c>
      <c r="T193" s="49"/>
    </row>
    <row r="194" spans="1:20" s="50" customFormat="1" ht="24.95" customHeight="1" x14ac:dyDescent="0.25">
      <c r="A194" s="38"/>
      <c r="B194" s="58" t="s">
        <v>269</v>
      </c>
      <c r="C194" s="29"/>
      <c r="D194" s="29"/>
      <c r="E194" s="30">
        <f>SUBTOTAL(3,E195:E200)</f>
        <v>6</v>
      </c>
      <c r="F194" s="30">
        <f>SUBTOTAL(3,F195:F200)</f>
        <v>6</v>
      </c>
      <c r="G194" s="31">
        <f>SUM(G195:G200)</f>
        <v>24</v>
      </c>
      <c r="H194" s="31">
        <f t="shared" ref="H194:T194" si="45">SUM(H195:H200)</f>
        <v>24</v>
      </c>
      <c r="I194" s="31">
        <f t="shared" si="45"/>
        <v>0</v>
      </c>
      <c r="J194" s="31">
        <f t="shared" si="45"/>
        <v>0</v>
      </c>
      <c r="K194" s="31">
        <f t="shared" si="45"/>
        <v>0</v>
      </c>
      <c r="L194" s="31">
        <f t="shared" si="45"/>
        <v>200</v>
      </c>
      <c r="M194" s="31">
        <f t="shared" si="45"/>
        <v>0</v>
      </c>
      <c r="N194" s="31">
        <f t="shared" si="45"/>
        <v>2</v>
      </c>
      <c r="O194" s="31">
        <f t="shared" si="45"/>
        <v>4</v>
      </c>
      <c r="P194" s="31">
        <f t="shared" si="45"/>
        <v>7</v>
      </c>
      <c r="Q194" s="31">
        <f t="shared" si="45"/>
        <v>0</v>
      </c>
      <c r="R194" s="31">
        <f t="shared" si="45"/>
        <v>0</v>
      </c>
      <c r="S194" s="31">
        <f t="shared" si="45"/>
        <v>0</v>
      </c>
      <c r="T194" s="31">
        <f t="shared" si="45"/>
        <v>0</v>
      </c>
    </row>
    <row r="195" spans="1:20" s="50" customFormat="1" ht="24.95" customHeight="1" x14ac:dyDescent="0.25">
      <c r="A195" s="27">
        <v>1</v>
      </c>
      <c r="B195" s="33" t="s">
        <v>270</v>
      </c>
      <c r="C195" s="34">
        <v>1974</v>
      </c>
      <c r="D195" s="29"/>
      <c r="E195" s="59" t="s">
        <v>271</v>
      </c>
      <c r="F195" s="35" t="s">
        <v>255</v>
      </c>
      <c r="G195" s="48">
        <v>4</v>
      </c>
      <c r="H195" s="49">
        <v>4</v>
      </c>
      <c r="I195" s="49"/>
      <c r="J195" s="49"/>
      <c r="K195" s="49"/>
      <c r="L195" s="49"/>
      <c r="M195" s="49"/>
      <c r="N195" s="49"/>
      <c r="O195" s="49"/>
      <c r="P195" s="49">
        <v>3</v>
      </c>
      <c r="Q195" s="49"/>
      <c r="R195" s="49"/>
      <c r="S195" s="49">
        <v>0</v>
      </c>
      <c r="T195" s="49"/>
    </row>
    <row r="196" spans="1:20" s="50" customFormat="1" ht="24.95" customHeight="1" x14ac:dyDescent="0.25">
      <c r="A196" s="27">
        <v>2</v>
      </c>
      <c r="B196" s="33" t="s">
        <v>272</v>
      </c>
      <c r="C196" s="34">
        <v>1976</v>
      </c>
      <c r="D196" s="29"/>
      <c r="E196" s="59" t="s">
        <v>271</v>
      </c>
      <c r="F196" s="35" t="s">
        <v>255</v>
      </c>
      <c r="G196" s="48">
        <v>3</v>
      </c>
      <c r="H196" s="49">
        <v>3</v>
      </c>
      <c r="I196" s="49"/>
      <c r="J196" s="49"/>
      <c r="K196" s="49"/>
      <c r="L196" s="49"/>
      <c r="M196" s="49"/>
      <c r="N196" s="49"/>
      <c r="O196" s="49">
        <v>1</v>
      </c>
      <c r="P196" s="49"/>
      <c r="Q196" s="49"/>
      <c r="R196" s="49"/>
      <c r="S196" s="49">
        <v>0</v>
      </c>
      <c r="T196" s="49"/>
    </row>
    <row r="197" spans="1:20" s="50" customFormat="1" ht="24.95" customHeight="1" x14ac:dyDescent="0.25">
      <c r="A197" s="27">
        <v>3</v>
      </c>
      <c r="B197" s="33" t="s">
        <v>273</v>
      </c>
      <c r="C197" s="34">
        <v>1981</v>
      </c>
      <c r="D197" s="29"/>
      <c r="E197" s="59" t="s">
        <v>271</v>
      </c>
      <c r="F197" s="35" t="s">
        <v>255</v>
      </c>
      <c r="G197" s="48">
        <v>4</v>
      </c>
      <c r="H197" s="49">
        <v>4</v>
      </c>
      <c r="I197" s="49"/>
      <c r="J197" s="49"/>
      <c r="K197" s="49"/>
      <c r="L197" s="49">
        <v>50</v>
      </c>
      <c r="M197" s="49"/>
      <c r="N197" s="49"/>
      <c r="O197" s="49">
        <v>1</v>
      </c>
      <c r="P197" s="49">
        <v>2</v>
      </c>
      <c r="Q197" s="49"/>
      <c r="R197" s="49"/>
      <c r="S197" s="49">
        <v>0</v>
      </c>
      <c r="T197" s="49"/>
    </row>
    <row r="198" spans="1:20" s="50" customFormat="1" ht="24.95" customHeight="1" x14ac:dyDescent="0.25">
      <c r="A198" s="27">
        <v>4</v>
      </c>
      <c r="B198" s="33" t="s">
        <v>274</v>
      </c>
      <c r="C198" s="34">
        <v>1981</v>
      </c>
      <c r="D198" s="29"/>
      <c r="E198" s="59" t="s">
        <v>271</v>
      </c>
      <c r="F198" s="35" t="s">
        <v>255</v>
      </c>
      <c r="G198" s="48">
        <v>4</v>
      </c>
      <c r="H198" s="49">
        <v>4</v>
      </c>
      <c r="I198" s="49"/>
      <c r="J198" s="49"/>
      <c r="K198" s="49"/>
      <c r="L198" s="49">
        <v>50</v>
      </c>
      <c r="M198" s="49"/>
      <c r="N198" s="49"/>
      <c r="O198" s="49"/>
      <c r="P198" s="49">
        <v>2</v>
      </c>
      <c r="Q198" s="49"/>
      <c r="R198" s="49"/>
      <c r="S198" s="49">
        <v>0</v>
      </c>
      <c r="T198" s="49"/>
    </row>
    <row r="199" spans="1:20" s="50" customFormat="1" ht="24.95" customHeight="1" x14ac:dyDescent="0.25">
      <c r="A199" s="27">
        <v>5</v>
      </c>
      <c r="B199" s="33" t="s">
        <v>275</v>
      </c>
      <c r="C199" s="34">
        <v>1989</v>
      </c>
      <c r="D199" s="29"/>
      <c r="E199" s="59" t="s">
        <v>271</v>
      </c>
      <c r="F199" s="35" t="s">
        <v>255</v>
      </c>
      <c r="G199" s="48">
        <v>4</v>
      </c>
      <c r="H199" s="49">
        <v>4</v>
      </c>
      <c r="I199" s="49"/>
      <c r="J199" s="49"/>
      <c r="K199" s="49"/>
      <c r="L199" s="49">
        <v>50</v>
      </c>
      <c r="M199" s="49"/>
      <c r="N199" s="49">
        <v>1</v>
      </c>
      <c r="O199" s="49">
        <v>1</v>
      </c>
      <c r="P199" s="49"/>
      <c r="Q199" s="49"/>
      <c r="R199" s="49"/>
      <c r="S199" s="49">
        <v>0</v>
      </c>
      <c r="T199" s="49"/>
    </row>
    <row r="200" spans="1:20" s="50" customFormat="1" ht="24.95" customHeight="1" x14ac:dyDescent="0.25">
      <c r="A200" s="27">
        <v>6</v>
      </c>
      <c r="B200" s="33" t="s">
        <v>276</v>
      </c>
      <c r="C200" s="34">
        <v>1991</v>
      </c>
      <c r="D200" s="29"/>
      <c r="E200" s="59" t="s">
        <v>271</v>
      </c>
      <c r="F200" s="35" t="s">
        <v>255</v>
      </c>
      <c r="G200" s="48">
        <v>5</v>
      </c>
      <c r="H200" s="49">
        <v>5</v>
      </c>
      <c r="I200" s="49"/>
      <c r="J200" s="49"/>
      <c r="K200" s="49"/>
      <c r="L200" s="49">
        <v>50</v>
      </c>
      <c r="M200" s="49"/>
      <c r="N200" s="49">
        <v>1</v>
      </c>
      <c r="O200" s="49">
        <v>1</v>
      </c>
      <c r="P200" s="49"/>
      <c r="Q200" s="49"/>
      <c r="R200" s="49"/>
      <c r="S200" s="49">
        <v>0</v>
      </c>
      <c r="T200" s="49"/>
    </row>
    <row r="201" spans="1:20" s="50" customFormat="1" ht="24.95" customHeight="1" x14ac:dyDescent="0.25">
      <c r="A201" s="38"/>
      <c r="B201" s="58" t="s">
        <v>277</v>
      </c>
      <c r="C201" s="29"/>
      <c r="D201" s="29"/>
      <c r="E201" s="30">
        <f>SUBTOTAL(3,E202)</f>
        <v>1</v>
      </c>
      <c r="F201" s="30">
        <f>SUBTOTAL(3,F202)</f>
        <v>1</v>
      </c>
      <c r="G201" s="31">
        <f>G202</f>
        <v>2</v>
      </c>
      <c r="H201" s="32">
        <f t="shared" ref="H201:T201" si="46">H202</f>
        <v>2</v>
      </c>
      <c r="I201" s="32">
        <f t="shared" si="46"/>
        <v>0</v>
      </c>
      <c r="J201" s="32">
        <f t="shared" si="46"/>
        <v>0</v>
      </c>
      <c r="K201" s="32">
        <f t="shared" si="46"/>
        <v>0</v>
      </c>
      <c r="L201" s="32">
        <f t="shared" si="46"/>
        <v>50</v>
      </c>
      <c r="M201" s="32">
        <f t="shared" si="46"/>
        <v>0</v>
      </c>
      <c r="N201" s="32">
        <f t="shared" si="46"/>
        <v>0</v>
      </c>
      <c r="O201" s="32">
        <f t="shared" si="46"/>
        <v>0</v>
      </c>
      <c r="P201" s="32">
        <f t="shared" si="46"/>
        <v>0</v>
      </c>
      <c r="Q201" s="32">
        <f t="shared" si="46"/>
        <v>0</v>
      </c>
      <c r="R201" s="32">
        <f t="shared" si="46"/>
        <v>0</v>
      </c>
      <c r="S201" s="32">
        <f t="shared" si="46"/>
        <v>0</v>
      </c>
      <c r="T201" s="32">
        <f t="shared" si="46"/>
        <v>0</v>
      </c>
    </row>
    <row r="202" spans="1:20" s="50" customFormat="1" ht="24.95" customHeight="1" x14ac:dyDescent="0.25">
      <c r="A202" s="27">
        <v>1</v>
      </c>
      <c r="B202" s="33" t="s">
        <v>278</v>
      </c>
      <c r="C202" s="34">
        <v>1990</v>
      </c>
      <c r="D202" s="29"/>
      <c r="E202" s="35" t="s">
        <v>279</v>
      </c>
      <c r="F202" s="35" t="s">
        <v>255</v>
      </c>
      <c r="G202" s="48">
        <v>2</v>
      </c>
      <c r="H202" s="49">
        <v>2</v>
      </c>
      <c r="I202" s="49"/>
      <c r="J202" s="49"/>
      <c r="K202" s="49"/>
      <c r="L202" s="49">
        <v>50</v>
      </c>
      <c r="M202" s="49"/>
      <c r="N202" s="49"/>
      <c r="O202" s="49"/>
      <c r="P202" s="49"/>
      <c r="Q202" s="49"/>
      <c r="R202" s="49"/>
      <c r="S202" s="49">
        <v>0</v>
      </c>
      <c r="T202" s="49"/>
    </row>
    <row r="203" spans="1:20" ht="24.95" customHeight="1" x14ac:dyDescent="0.2">
      <c r="A203" s="21" t="s">
        <v>280</v>
      </c>
      <c r="B203" s="22" t="s">
        <v>281</v>
      </c>
      <c r="C203" s="29"/>
      <c r="D203" s="29"/>
      <c r="E203" s="31">
        <f t="shared" ref="E203:T203" si="47">E204+E213+E219+E227+E237+E240</f>
        <v>32</v>
      </c>
      <c r="F203" s="31">
        <f t="shared" si="47"/>
        <v>32</v>
      </c>
      <c r="G203" s="31">
        <f t="shared" si="47"/>
        <v>122</v>
      </c>
      <c r="H203" s="31">
        <f t="shared" si="47"/>
        <v>122</v>
      </c>
      <c r="I203" s="31">
        <f t="shared" si="47"/>
        <v>0</v>
      </c>
      <c r="J203" s="31">
        <f t="shared" si="47"/>
        <v>759</v>
      </c>
      <c r="K203" s="31">
        <f t="shared" si="47"/>
        <v>729</v>
      </c>
      <c r="L203" s="31">
        <f t="shared" si="47"/>
        <v>175</v>
      </c>
      <c r="M203" s="31">
        <f t="shared" si="47"/>
        <v>65</v>
      </c>
      <c r="N203" s="31">
        <f t="shared" si="47"/>
        <v>9</v>
      </c>
      <c r="O203" s="31">
        <f t="shared" si="47"/>
        <v>12</v>
      </c>
      <c r="P203" s="31">
        <f t="shared" si="47"/>
        <v>8</v>
      </c>
      <c r="Q203" s="31">
        <f t="shared" si="47"/>
        <v>12</v>
      </c>
      <c r="R203" s="31">
        <f t="shared" si="47"/>
        <v>0</v>
      </c>
      <c r="S203" s="31">
        <f t="shared" si="47"/>
        <v>0</v>
      </c>
      <c r="T203" s="31">
        <f t="shared" si="47"/>
        <v>4</v>
      </c>
    </row>
    <row r="204" spans="1:20" ht="24.95" customHeight="1" x14ac:dyDescent="0.2">
      <c r="A204" s="21"/>
      <c r="B204" s="28" t="s">
        <v>282</v>
      </c>
      <c r="C204" s="29"/>
      <c r="D204" s="29"/>
      <c r="E204" s="30">
        <f>SUBTOTAL(3,E205:E212)</f>
        <v>8</v>
      </c>
      <c r="F204" s="30">
        <f>SUBTOTAL(3,F205:F212)</f>
        <v>8</v>
      </c>
      <c r="G204" s="31">
        <f>SUM(G205:G212)</f>
        <v>33</v>
      </c>
      <c r="H204" s="31">
        <f t="shared" ref="H204:T204" si="48">SUM(H205:H212)</f>
        <v>33</v>
      </c>
      <c r="I204" s="31">
        <f t="shared" si="48"/>
        <v>0</v>
      </c>
      <c r="J204" s="31">
        <f t="shared" si="48"/>
        <v>150</v>
      </c>
      <c r="K204" s="31">
        <f t="shared" si="48"/>
        <v>120</v>
      </c>
      <c r="L204" s="31">
        <f t="shared" si="48"/>
        <v>60</v>
      </c>
      <c r="M204" s="31">
        <f t="shared" si="48"/>
        <v>0</v>
      </c>
      <c r="N204" s="31">
        <f t="shared" si="48"/>
        <v>3</v>
      </c>
      <c r="O204" s="31">
        <f t="shared" si="48"/>
        <v>5</v>
      </c>
      <c r="P204" s="31">
        <f t="shared" si="48"/>
        <v>3</v>
      </c>
      <c r="Q204" s="31">
        <f t="shared" si="48"/>
        <v>1</v>
      </c>
      <c r="R204" s="31">
        <f t="shared" si="48"/>
        <v>0</v>
      </c>
      <c r="S204" s="31">
        <f t="shared" si="48"/>
        <v>0</v>
      </c>
      <c r="T204" s="31">
        <f t="shared" si="48"/>
        <v>2</v>
      </c>
    </row>
    <row r="205" spans="1:20" s="50" customFormat="1" ht="24.95" customHeight="1" x14ac:dyDescent="0.25">
      <c r="A205" s="27">
        <v>1</v>
      </c>
      <c r="B205" s="33" t="s">
        <v>283</v>
      </c>
      <c r="C205" s="34" t="s">
        <v>284</v>
      </c>
      <c r="D205" s="34"/>
      <c r="E205" s="35" t="s">
        <v>285</v>
      </c>
      <c r="F205" s="35" t="s">
        <v>286</v>
      </c>
      <c r="G205" s="48">
        <v>5</v>
      </c>
      <c r="H205" s="49">
        <v>5</v>
      </c>
      <c r="I205" s="49"/>
      <c r="J205" s="49">
        <v>50</v>
      </c>
      <c r="K205" s="49">
        <v>50</v>
      </c>
      <c r="L205" s="49"/>
      <c r="M205" s="49"/>
      <c r="N205" s="49"/>
      <c r="O205" s="49">
        <v>2</v>
      </c>
      <c r="P205" s="49"/>
      <c r="Q205" s="49"/>
      <c r="R205" s="49"/>
      <c r="S205" s="49"/>
      <c r="T205" s="49"/>
    </row>
    <row r="206" spans="1:20" s="50" customFormat="1" ht="24.95" customHeight="1" x14ac:dyDescent="0.25">
      <c r="A206" s="27">
        <v>2</v>
      </c>
      <c r="B206" s="33" t="s">
        <v>287</v>
      </c>
      <c r="C206" s="34" t="s">
        <v>288</v>
      </c>
      <c r="D206" s="34"/>
      <c r="E206" s="35" t="s">
        <v>285</v>
      </c>
      <c r="F206" s="35" t="s">
        <v>286</v>
      </c>
      <c r="G206" s="48">
        <v>6</v>
      </c>
      <c r="H206" s="49">
        <v>6</v>
      </c>
      <c r="I206" s="49"/>
      <c r="J206" s="49"/>
      <c r="K206" s="49"/>
      <c r="L206" s="49"/>
      <c r="M206" s="49"/>
      <c r="N206" s="49"/>
      <c r="O206" s="49">
        <v>1</v>
      </c>
      <c r="P206" s="49">
        <v>1</v>
      </c>
      <c r="Q206" s="49">
        <v>1</v>
      </c>
      <c r="R206" s="49"/>
      <c r="S206" s="49"/>
      <c r="T206" s="49">
        <v>1</v>
      </c>
    </row>
    <row r="207" spans="1:20" s="50" customFormat="1" ht="24.95" customHeight="1" x14ac:dyDescent="0.25">
      <c r="A207" s="27">
        <v>3</v>
      </c>
      <c r="B207" s="33" t="s">
        <v>289</v>
      </c>
      <c r="C207" s="34"/>
      <c r="D207" s="34" t="s">
        <v>290</v>
      </c>
      <c r="E207" s="35" t="s">
        <v>285</v>
      </c>
      <c r="F207" s="35" t="s">
        <v>286</v>
      </c>
      <c r="G207" s="48">
        <v>3</v>
      </c>
      <c r="H207" s="49">
        <v>3</v>
      </c>
      <c r="I207" s="49"/>
      <c r="J207" s="49"/>
      <c r="K207" s="49"/>
      <c r="L207" s="49"/>
      <c r="M207" s="49"/>
      <c r="N207" s="49"/>
      <c r="O207" s="49">
        <v>2</v>
      </c>
      <c r="P207" s="49">
        <v>1</v>
      </c>
      <c r="Q207" s="49"/>
      <c r="R207" s="49"/>
      <c r="S207" s="49"/>
      <c r="T207" s="49"/>
    </row>
    <row r="208" spans="1:20" s="50" customFormat="1" ht="24.95" customHeight="1" x14ac:dyDescent="0.25">
      <c r="A208" s="27">
        <v>4</v>
      </c>
      <c r="B208" s="33" t="s">
        <v>291</v>
      </c>
      <c r="C208" s="34" t="s">
        <v>292</v>
      </c>
      <c r="D208" s="29"/>
      <c r="E208" s="35" t="s">
        <v>285</v>
      </c>
      <c r="F208" s="35" t="s">
        <v>286</v>
      </c>
      <c r="G208" s="48">
        <v>2</v>
      </c>
      <c r="H208" s="49">
        <v>2</v>
      </c>
      <c r="I208" s="49"/>
      <c r="J208" s="49">
        <v>50</v>
      </c>
      <c r="K208" s="49">
        <v>20</v>
      </c>
      <c r="L208" s="49">
        <v>20</v>
      </c>
      <c r="M208" s="49"/>
      <c r="N208" s="49"/>
      <c r="O208" s="49"/>
      <c r="P208" s="49"/>
      <c r="Q208" s="49"/>
      <c r="R208" s="49"/>
      <c r="S208" s="49"/>
      <c r="T208" s="49"/>
    </row>
    <row r="209" spans="1:20" s="50" customFormat="1" ht="24.95" customHeight="1" x14ac:dyDescent="0.25">
      <c r="A209" s="27">
        <v>5</v>
      </c>
      <c r="B209" s="33" t="s">
        <v>293</v>
      </c>
      <c r="C209" s="34" t="s">
        <v>294</v>
      </c>
      <c r="D209" s="29"/>
      <c r="E209" s="35" t="s">
        <v>285</v>
      </c>
      <c r="F209" s="35" t="s">
        <v>286</v>
      </c>
      <c r="G209" s="48">
        <v>3</v>
      </c>
      <c r="H209" s="49">
        <v>3</v>
      </c>
      <c r="I209" s="49"/>
      <c r="J209" s="49">
        <v>30</v>
      </c>
      <c r="K209" s="49">
        <v>30</v>
      </c>
      <c r="L209" s="49">
        <v>20</v>
      </c>
      <c r="M209" s="49"/>
      <c r="N209" s="49">
        <v>1</v>
      </c>
      <c r="O209" s="49"/>
      <c r="P209" s="49"/>
      <c r="Q209" s="49"/>
      <c r="R209" s="49"/>
      <c r="S209" s="49"/>
      <c r="T209" s="49"/>
    </row>
    <row r="210" spans="1:20" s="50" customFormat="1" ht="24.95" customHeight="1" x14ac:dyDescent="0.25">
      <c r="A210" s="27">
        <v>6</v>
      </c>
      <c r="B210" s="33" t="s">
        <v>295</v>
      </c>
      <c r="C210" s="34" t="s">
        <v>296</v>
      </c>
      <c r="D210" s="29"/>
      <c r="E210" s="35" t="s">
        <v>285</v>
      </c>
      <c r="F210" s="35" t="s">
        <v>286</v>
      </c>
      <c r="G210" s="48">
        <v>4</v>
      </c>
      <c r="H210" s="49">
        <v>4</v>
      </c>
      <c r="I210" s="49"/>
      <c r="J210" s="49"/>
      <c r="K210" s="49"/>
      <c r="L210" s="49">
        <v>20</v>
      </c>
      <c r="M210" s="49"/>
      <c r="N210" s="49">
        <v>1</v>
      </c>
      <c r="O210" s="49"/>
      <c r="P210" s="49">
        <v>1</v>
      </c>
      <c r="Q210" s="49"/>
      <c r="R210" s="49"/>
      <c r="S210" s="49"/>
      <c r="T210" s="49">
        <v>1</v>
      </c>
    </row>
    <row r="211" spans="1:20" s="50" customFormat="1" ht="24.95" customHeight="1" x14ac:dyDescent="0.25">
      <c r="A211" s="27">
        <v>7</v>
      </c>
      <c r="B211" s="33" t="s">
        <v>297</v>
      </c>
      <c r="C211" s="34" t="s">
        <v>298</v>
      </c>
      <c r="D211" s="29"/>
      <c r="E211" s="35" t="s">
        <v>285</v>
      </c>
      <c r="F211" s="35" t="s">
        <v>286</v>
      </c>
      <c r="G211" s="48">
        <v>4</v>
      </c>
      <c r="H211" s="49">
        <v>4</v>
      </c>
      <c r="I211" s="49"/>
      <c r="J211" s="49">
        <v>20</v>
      </c>
      <c r="K211" s="49">
        <v>20</v>
      </c>
      <c r="L211" s="49"/>
      <c r="M211" s="49"/>
      <c r="N211" s="49">
        <v>1</v>
      </c>
      <c r="O211" s="49"/>
      <c r="P211" s="49"/>
      <c r="Q211" s="49"/>
      <c r="R211" s="49"/>
      <c r="S211" s="49"/>
      <c r="T211" s="49"/>
    </row>
    <row r="212" spans="1:20" s="50" customFormat="1" ht="24.95" customHeight="1" x14ac:dyDescent="0.25">
      <c r="A212" s="27">
        <v>8</v>
      </c>
      <c r="B212" s="60" t="s">
        <v>299</v>
      </c>
      <c r="C212" s="29">
        <v>30086</v>
      </c>
      <c r="D212" s="29"/>
      <c r="E212" s="35" t="s">
        <v>285</v>
      </c>
      <c r="F212" s="35" t="s">
        <v>300</v>
      </c>
      <c r="G212" s="48">
        <v>6</v>
      </c>
      <c r="H212" s="49">
        <v>6</v>
      </c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 ht="24.95" customHeight="1" x14ac:dyDescent="0.2">
      <c r="A213" s="27"/>
      <c r="B213" s="28" t="s">
        <v>301</v>
      </c>
      <c r="C213" s="29"/>
      <c r="D213" s="29"/>
      <c r="E213" s="30">
        <f>SUBTOTAL(3,E214:E218)</f>
        <v>5</v>
      </c>
      <c r="F213" s="30">
        <f>SUBTOTAL(3,F214:F218)</f>
        <v>5</v>
      </c>
      <c r="G213" s="31">
        <f>SUM(G214:G218)</f>
        <v>21</v>
      </c>
      <c r="H213" s="31">
        <f t="shared" ref="H213:T213" si="49">SUM(H214:H218)</f>
        <v>21</v>
      </c>
      <c r="I213" s="31">
        <f t="shared" si="49"/>
        <v>0</v>
      </c>
      <c r="J213" s="31">
        <f t="shared" si="49"/>
        <v>135</v>
      </c>
      <c r="K213" s="31">
        <f t="shared" si="49"/>
        <v>135</v>
      </c>
      <c r="L213" s="31">
        <f t="shared" si="49"/>
        <v>45</v>
      </c>
      <c r="M213" s="31">
        <f t="shared" si="49"/>
        <v>45</v>
      </c>
      <c r="N213" s="31">
        <f t="shared" si="49"/>
        <v>1</v>
      </c>
      <c r="O213" s="31">
        <f t="shared" si="49"/>
        <v>2</v>
      </c>
      <c r="P213" s="31">
        <f t="shared" si="49"/>
        <v>1</v>
      </c>
      <c r="Q213" s="31">
        <f t="shared" si="49"/>
        <v>2</v>
      </c>
      <c r="R213" s="31">
        <f t="shared" si="49"/>
        <v>0</v>
      </c>
      <c r="S213" s="31">
        <f t="shared" si="49"/>
        <v>0</v>
      </c>
      <c r="T213" s="31">
        <f t="shared" si="49"/>
        <v>0</v>
      </c>
    </row>
    <row r="214" spans="1:20" s="50" customFormat="1" ht="24.95" customHeight="1" x14ac:dyDescent="0.25">
      <c r="A214" s="27">
        <v>1</v>
      </c>
      <c r="B214" s="33" t="s">
        <v>302</v>
      </c>
      <c r="C214" s="29" t="s">
        <v>303</v>
      </c>
      <c r="D214" s="29"/>
      <c r="E214" s="35" t="s">
        <v>304</v>
      </c>
      <c r="F214" s="35" t="s">
        <v>286</v>
      </c>
      <c r="G214" s="48">
        <v>3</v>
      </c>
      <c r="H214" s="49">
        <v>3</v>
      </c>
      <c r="I214" s="49"/>
      <c r="J214" s="49">
        <v>30</v>
      </c>
      <c r="K214" s="49">
        <v>30</v>
      </c>
      <c r="L214" s="49">
        <v>20</v>
      </c>
      <c r="M214" s="49">
        <v>20</v>
      </c>
      <c r="N214" s="49"/>
      <c r="O214" s="49"/>
      <c r="P214" s="49">
        <v>1</v>
      </c>
      <c r="Q214" s="49"/>
      <c r="R214" s="49"/>
      <c r="S214" s="49"/>
      <c r="T214" s="49"/>
    </row>
    <row r="215" spans="1:20" s="50" customFormat="1" ht="24.95" customHeight="1" x14ac:dyDescent="0.25">
      <c r="A215" s="27">
        <v>2</v>
      </c>
      <c r="B215" s="33" t="s">
        <v>305</v>
      </c>
      <c r="C215" s="29" t="s">
        <v>306</v>
      </c>
      <c r="D215" s="29"/>
      <c r="E215" s="35" t="s">
        <v>304</v>
      </c>
      <c r="F215" s="35" t="s">
        <v>286</v>
      </c>
      <c r="G215" s="48">
        <v>6</v>
      </c>
      <c r="H215" s="49">
        <v>6</v>
      </c>
      <c r="I215" s="49"/>
      <c r="J215" s="49">
        <v>30</v>
      </c>
      <c r="K215" s="49">
        <v>30</v>
      </c>
      <c r="L215" s="49"/>
      <c r="M215" s="49"/>
      <c r="N215" s="49"/>
      <c r="O215" s="49"/>
      <c r="P215" s="49"/>
      <c r="Q215" s="49">
        <v>1</v>
      </c>
      <c r="R215" s="49"/>
      <c r="S215" s="49"/>
      <c r="T215" s="49"/>
    </row>
    <row r="216" spans="1:20" s="50" customFormat="1" ht="24.95" customHeight="1" x14ac:dyDescent="0.25">
      <c r="A216" s="27">
        <v>3</v>
      </c>
      <c r="B216" s="33" t="s">
        <v>307</v>
      </c>
      <c r="C216" s="29" t="s">
        <v>308</v>
      </c>
      <c r="D216" s="29"/>
      <c r="E216" s="35" t="s">
        <v>304</v>
      </c>
      <c r="F216" s="35" t="s">
        <v>286</v>
      </c>
      <c r="G216" s="48">
        <v>4</v>
      </c>
      <c r="H216" s="49">
        <v>4</v>
      </c>
      <c r="I216" s="49"/>
      <c r="J216" s="49">
        <v>75</v>
      </c>
      <c r="K216" s="49">
        <v>75</v>
      </c>
      <c r="L216" s="49">
        <v>25</v>
      </c>
      <c r="M216" s="49">
        <v>25</v>
      </c>
      <c r="N216" s="49">
        <v>1</v>
      </c>
      <c r="O216" s="49">
        <v>1</v>
      </c>
      <c r="P216" s="49"/>
      <c r="Q216" s="49"/>
      <c r="R216" s="49"/>
      <c r="S216" s="49"/>
      <c r="T216" s="49"/>
    </row>
    <row r="217" spans="1:20" s="50" customFormat="1" ht="24.95" customHeight="1" x14ac:dyDescent="0.25">
      <c r="A217" s="27">
        <v>4</v>
      </c>
      <c r="B217" s="33" t="s">
        <v>309</v>
      </c>
      <c r="C217" s="29" t="s">
        <v>310</v>
      </c>
      <c r="D217" s="29"/>
      <c r="E217" s="35" t="s">
        <v>304</v>
      </c>
      <c r="F217" s="35" t="s">
        <v>286</v>
      </c>
      <c r="G217" s="48">
        <v>4</v>
      </c>
      <c r="H217" s="49">
        <v>4</v>
      </c>
      <c r="I217" s="49"/>
      <c r="J217" s="49"/>
      <c r="K217" s="49"/>
      <c r="L217" s="49"/>
      <c r="M217" s="49"/>
      <c r="N217" s="49"/>
      <c r="O217" s="49">
        <v>1</v>
      </c>
      <c r="P217" s="49"/>
      <c r="Q217" s="49">
        <v>1</v>
      </c>
      <c r="R217" s="49"/>
      <c r="S217" s="49"/>
      <c r="T217" s="49"/>
    </row>
    <row r="218" spans="1:20" s="50" customFormat="1" ht="24.95" customHeight="1" x14ac:dyDescent="0.25">
      <c r="A218" s="27">
        <v>5</v>
      </c>
      <c r="B218" s="61" t="s">
        <v>311</v>
      </c>
      <c r="C218" s="29" t="s">
        <v>312</v>
      </c>
      <c r="D218" s="29"/>
      <c r="E218" s="35" t="s">
        <v>304</v>
      </c>
      <c r="F218" s="35" t="s">
        <v>300</v>
      </c>
      <c r="G218" s="48">
        <v>4</v>
      </c>
      <c r="H218" s="49">
        <v>4</v>
      </c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 ht="24.95" customHeight="1" x14ac:dyDescent="0.2">
      <c r="A219" s="38"/>
      <c r="B219" s="28" t="s">
        <v>313</v>
      </c>
      <c r="C219" s="29"/>
      <c r="D219" s="29"/>
      <c r="E219" s="30">
        <f>SUBTOTAL(3,E220:E226)</f>
        <v>7</v>
      </c>
      <c r="F219" s="30">
        <f>SUBTOTAL(3,F220:F226)</f>
        <v>7</v>
      </c>
      <c r="G219" s="31">
        <f>SUM(G220:G226)</f>
        <v>23</v>
      </c>
      <c r="H219" s="31">
        <f t="shared" ref="H219:T219" si="50">SUM(H220:H226)</f>
        <v>23</v>
      </c>
      <c r="I219" s="31">
        <f t="shared" si="50"/>
        <v>0</v>
      </c>
      <c r="J219" s="31">
        <f t="shared" si="50"/>
        <v>251</v>
      </c>
      <c r="K219" s="31">
        <f t="shared" si="50"/>
        <v>251</v>
      </c>
      <c r="L219" s="31">
        <f t="shared" si="50"/>
        <v>20</v>
      </c>
      <c r="M219" s="31">
        <f t="shared" si="50"/>
        <v>20</v>
      </c>
      <c r="N219" s="31">
        <f t="shared" si="50"/>
        <v>1</v>
      </c>
      <c r="O219" s="31">
        <f t="shared" si="50"/>
        <v>2</v>
      </c>
      <c r="P219" s="31">
        <f t="shared" si="50"/>
        <v>1</v>
      </c>
      <c r="Q219" s="31">
        <f t="shared" si="50"/>
        <v>6</v>
      </c>
      <c r="R219" s="31">
        <f t="shared" si="50"/>
        <v>0</v>
      </c>
      <c r="S219" s="31">
        <f t="shared" si="50"/>
        <v>0</v>
      </c>
      <c r="T219" s="31">
        <f t="shared" si="50"/>
        <v>2</v>
      </c>
    </row>
    <row r="220" spans="1:20" s="50" customFormat="1" ht="24.95" customHeight="1" x14ac:dyDescent="0.25">
      <c r="A220" s="27">
        <v>1</v>
      </c>
      <c r="B220" s="33" t="s">
        <v>314</v>
      </c>
      <c r="C220" s="29"/>
      <c r="D220" s="29">
        <v>23743</v>
      </c>
      <c r="E220" s="35" t="s">
        <v>315</v>
      </c>
      <c r="F220" s="35" t="s">
        <v>286</v>
      </c>
      <c r="G220" s="48">
        <v>2</v>
      </c>
      <c r="H220" s="49">
        <v>2</v>
      </c>
      <c r="I220" s="49"/>
      <c r="J220" s="49">
        <v>33</v>
      </c>
      <c r="K220" s="49">
        <v>33</v>
      </c>
      <c r="L220" s="49"/>
      <c r="M220" s="49"/>
      <c r="N220" s="49"/>
      <c r="O220" s="49"/>
      <c r="P220" s="49"/>
      <c r="Q220" s="49">
        <v>1</v>
      </c>
      <c r="R220" s="49"/>
      <c r="S220" s="49"/>
      <c r="T220" s="49"/>
    </row>
    <row r="221" spans="1:20" s="50" customFormat="1" ht="24.95" customHeight="1" x14ac:dyDescent="0.25">
      <c r="A221" s="27">
        <v>2</v>
      </c>
      <c r="B221" s="33" t="s">
        <v>316</v>
      </c>
      <c r="C221" s="29" t="s">
        <v>317</v>
      </c>
      <c r="D221" s="29"/>
      <c r="E221" s="35" t="s">
        <v>315</v>
      </c>
      <c r="F221" s="35" t="s">
        <v>286</v>
      </c>
      <c r="G221" s="48">
        <v>4</v>
      </c>
      <c r="H221" s="49">
        <v>4</v>
      </c>
      <c r="I221" s="49"/>
      <c r="J221" s="49">
        <v>23</v>
      </c>
      <c r="K221" s="49">
        <v>23</v>
      </c>
      <c r="L221" s="49"/>
      <c r="M221" s="49"/>
      <c r="N221" s="49">
        <v>1</v>
      </c>
      <c r="O221" s="49">
        <v>1</v>
      </c>
      <c r="P221" s="49"/>
      <c r="Q221" s="49"/>
      <c r="R221" s="49"/>
      <c r="S221" s="49"/>
      <c r="T221" s="49"/>
    </row>
    <row r="222" spans="1:20" s="50" customFormat="1" ht="24.95" customHeight="1" x14ac:dyDescent="0.25">
      <c r="A222" s="27">
        <v>3</v>
      </c>
      <c r="B222" s="33" t="s">
        <v>318</v>
      </c>
      <c r="C222" s="29" t="s">
        <v>319</v>
      </c>
      <c r="D222" s="29"/>
      <c r="E222" s="35" t="s">
        <v>315</v>
      </c>
      <c r="F222" s="35" t="s">
        <v>286</v>
      </c>
      <c r="G222" s="48">
        <v>5</v>
      </c>
      <c r="H222" s="49">
        <v>5</v>
      </c>
      <c r="I222" s="49"/>
      <c r="J222" s="49">
        <v>70</v>
      </c>
      <c r="K222" s="49">
        <v>70</v>
      </c>
      <c r="L222" s="49">
        <v>20</v>
      </c>
      <c r="M222" s="49">
        <v>20</v>
      </c>
      <c r="N222" s="49"/>
      <c r="O222" s="49"/>
      <c r="P222" s="49">
        <v>1</v>
      </c>
      <c r="Q222" s="49">
        <v>3</v>
      </c>
      <c r="R222" s="49"/>
      <c r="S222" s="49"/>
      <c r="T222" s="49"/>
    </row>
    <row r="223" spans="1:20" s="50" customFormat="1" ht="24.95" customHeight="1" x14ac:dyDescent="0.25">
      <c r="A223" s="27">
        <v>4</v>
      </c>
      <c r="B223" s="33" t="s">
        <v>320</v>
      </c>
      <c r="C223" s="29"/>
      <c r="D223" s="29" t="s">
        <v>321</v>
      </c>
      <c r="E223" s="35" t="s">
        <v>315</v>
      </c>
      <c r="F223" s="35" t="s">
        <v>286</v>
      </c>
      <c r="G223" s="48">
        <v>4</v>
      </c>
      <c r="H223" s="49">
        <v>4</v>
      </c>
      <c r="I223" s="49"/>
      <c r="J223" s="49">
        <v>15</v>
      </c>
      <c r="K223" s="49">
        <v>15</v>
      </c>
      <c r="L223" s="49"/>
      <c r="M223" s="49"/>
      <c r="N223" s="49"/>
      <c r="O223" s="49"/>
      <c r="P223" s="49"/>
      <c r="Q223" s="49">
        <v>2</v>
      </c>
      <c r="R223" s="49"/>
      <c r="S223" s="49"/>
      <c r="T223" s="49"/>
    </row>
    <row r="224" spans="1:20" s="50" customFormat="1" ht="29.25" customHeight="1" x14ac:dyDescent="0.25">
      <c r="A224" s="27">
        <v>5</v>
      </c>
      <c r="B224" s="33" t="s">
        <v>322</v>
      </c>
      <c r="C224" s="29">
        <v>33769</v>
      </c>
      <c r="D224" s="29"/>
      <c r="E224" s="35" t="s">
        <v>315</v>
      </c>
      <c r="F224" s="35" t="s">
        <v>286</v>
      </c>
      <c r="G224" s="48">
        <v>3</v>
      </c>
      <c r="H224" s="49">
        <v>3</v>
      </c>
      <c r="I224" s="49"/>
      <c r="J224" s="49">
        <v>50</v>
      </c>
      <c r="K224" s="49">
        <v>50</v>
      </c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s="50" customFormat="1" ht="24.95" customHeight="1" x14ac:dyDescent="0.25">
      <c r="A225" s="27">
        <v>6</v>
      </c>
      <c r="B225" s="33" t="s">
        <v>323</v>
      </c>
      <c r="C225" s="29"/>
      <c r="D225" s="29" t="s">
        <v>324</v>
      </c>
      <c r="E225" s="35" t="s">
        <v>315</v>
      </c>
      <c r="F225" s="35" t="s">
        <v>286</v>
      </c>
      <c r="G225" s="48">
        <v>2</v>
      </c>
      <c r="H225" s="49">
        <v>2</v>
      </c>
      <c r="I225" s="49"/>
      <c r="J225" s="49">
        <v>30</v>
      </c>
      <c r="K225" s="49">
        <v>30</v>
      </c>
      <c r="L225" s="49"/>
      <c r="M225" s="49"/>
      <c r="N225" s="49"/>
      <c r="O225" s="49">
        <v>1</v>
      </c>
      <c r="P225" s="49"/>
      <c r="Q225" s="49"/>
      <c r="R225" s="49"/>
      <c r="S225" s="49"/>
      <c r="T225" s="49"/>
    </row>
    <row r="226" spans="1:20" s="50" customFormat="1" ht="24.95" customHeight="1" x14ac:dyDescent="0.25">
      <c r="A226" s="27">
        <v>7</v>
      </c>
      <c r="B226" s="33" t="s">
        <v>325</v>
      </c>
      <c r="C226" s="29" t="s">
        <v>326</v>
      </c>
      <c r="D226" s="29"/>
      <c r="E226" s="35" t="s">
        <v>315</v>
      </c>
      <c r="F226" s="35" t="s">
        <v>286</v>
      </c>
      <c r="G226" s="48">
        <v>3</v>
      </c>
      <c r="H226" s="49">
        <v>3</v>
      </c>
      <c r="I226" s="49"/>
      <c r="J226" s="49">
        <v>30</v>
      </c>
      <c r="K226" s="49">
        <v>30</v>
      </c>
      <c r="L226" s="49"/>
      <c r="M226" s="49"/>
      <c r="N226" s="49"/>
      <c r="O226" s="49"/>
      <c r="P226" s="49"/>
      <c r="Q226" s="49"/>
      <c r="R226" s="49"/>
      <c r="S226" s="49"/>
      <c r="T226" s="49">
        <v>2</v>
      </c>
    </row>
    <row r="227" spans="1:20" ht="24.95" customHeight="1" x14ac:dyDescent="0.2">
      <c r="A227" s="27"/>
      <c r="B227" s="28" t="s">
        <v>327</v>
      </c>
      <c r="C227" s="29"/>
      <c r="D227" s="29"/>
      <c r="E227" s="30">
        <f>SUBTOTAL(3,E228:E236)</f>
        <v>9</v>
      </c>
      <c r="F227" s="30">
        <f>SUBTOTAL(3,F228:F236)</f>
        <v>9</v>
      </c>
      <c r="G227" s="47">
        <f>SUM(G228:G236)</f>
        <v>35</v>
      </c>
      <c r="H227" s="47">
        <f t="shared" ref="H227:T227" si="51">SUM(H228:H236)</f>
        <v>35</v>
      </c>
      <c r="I227" s="47">
        <f t="shared" si="51"/>
        <v>0</v>
      </c>
      <c r="J227" s="47">
        <f t="shared" si="51"/>
        <v>118</v>
      </c>
      <c r="K227" s="47">
        <f t="shared" si="51"/>
        <v>118</v>
      </c>
      <c r="L227" s="47">
        <f t="shared" si="51"/>
        <v>50</v>
      </c>
      <c r="M227" s="47">
        <f t="shared" si="51"/>
        <v>0</v>
      </c>
      <c r="N227" s="47">
        <f t="shared" si="51"/>
        <v>4</v>
      </c>
      <c r="O227" s="47">
        <f t="shared" si="51"/>
        <v>3</v>
      </c>
      <c r="P227" s="47">
        <f t="shared" si="51"/>
        <v>2</v>
      </c>
      <c r="Q227" s="47">
        <f t="shared" si="51"/>
        <v>2</v>
      </c>
      <c r="R227" s="47">
        <f t="shared" si="51"/>
        <v>0</v>
      </c>
      <c r="S227" s="47">
        <f t="shared" si="51"/>
        <v>0</v>
      </c>
      <c r="T227" s="47">
        <f t="shared" si="51"/>
        <v>0</v>
      </c>
    </row>
    <row r="228" spans="1:20" s="50" customFormat="1" ht="24.95" customHeight="1" x14ac:dyDescent="0.25">
      <c r="A228" s="27">
        <v>1</v>
      </c>
      <c r="B228" s="33" t="s">
        <v>328</v>
      </c>
      <c r="C228" s="29" t="s">
        <v>329</v>
      </c>
      <c r="D228" s="29"/>
      <c r="E228" s="35" t="s">
        <v>330</v>
      </c>
      <c r="F228" s="35" t="s">
        <v>286</v>
      </c>
      <c r="G228" s="48">
        <v>3</v>
      </c>
      <c r="H228" s="49">
        <v>3</v>
      </c>
      <c r="I228" s="49"/>
      <c r="J228" s="49"/>
      <c r="K228" s="49"/>
      <c r="L228" s="49"/>
      <c r="M228" s="49"/>
      <c r="N228" s="49">
        <v>1</v>
      </c>
      <c r="O228" s="49"/>
      <c r="P228" s="49"/>
      <c r="Q228" s="49"/>
      <c r="R228" s="49"/>
      <c r="S228" s="49"/>
      <c r="T228" s="49"/>
    </row>
    <row r="229" spans="1:20" s="50" customFormat="1" ht="24.95" customHeight="1" x14ac:dyDescent="0.25">
      <c r="A229" s="27">
        <v>2</v>
      </c>
      <c r="B229" s="33" t="s">
        <v>331</v>
      </c>
      <c r="C229" s="29" t="s">
        <v>332</v>
      </c>
      <c r="D229" s="29"/>
      <c r="E229" s="35" t="s">
        <v>330</v>
      </c>
      <c r="F229" s="35" t="s">
        <v>286</v>
      </c>
      <c r="G229" s="48">
        <v>4</v>
      </c>
      <c r="H229" s="49">
        <v>4</v>
      </c>
      <c r="I229" s="49"/>
      <c r="J229" s="49">
        <v>50</v>
      </c>
      <c r="K229" s="49">
        <v>50</v>
      </c>
      <c r="L229" s="49"/>
      <c r="M229" s="49"/>
      <c r="N229" s="49"/>
      <c r="O229" s="49">
        <v>2</v>
      </c>
      <c r="P229" s="49"/>
      <c r="Q229" s="49"/>
      <c r="R229" s="49"/>
      <c r="S229" s="49"/>
      <c r="T229" s="49"/>
    </row>
    <row r="230" spans="1:20" s="50" customFormat="1" ht="34.5" customHeight="1" x14ac:dyDescent="0.25">
      <c r="A230" s="27">
        <v>3</v>
      </c>
      <c r="B230" s="33" t="s">
        <v>333</v>
      </c>
      <c r="C230" s="29" t="s">
        <v>334</v>
      </c>
      <c r="D230" s="29"/>
      <c r="E230" s="35" t="s">
        <v>330</v>
      </c>
      <c r="F230" s="35" t="s">
        <v>286</v>
      </c>
      <c r="G230" s="48">
        <v>4</v>
      </c>
      <c r="H230" s="49">
        <v>4</v>
      </c>
      <c r="I230" s="49"/>
      <c r="J230" s="49">
        <v>18</v>
      </c>
      <c r="K230" s="49">
        <v>18</v>
      </c>
      <c r="L230" s="49"/>
      <c r="M230" s="49"/>
      <c r="N230" s="49">
        <v>1</v>
      </c>
      <c r="O230" s="49">
        <v>1</v>
      </c>
      <c r="P230" s="49"/>
      <c r="Q230" s="49"/>
      <c r="R230" s="49"/>
      <c r="S230" s="49"/>
      <c r="T230" s="49"/>
    </row>
    <row r="231" spans="1:20" s="50" customFormat="1" ht="24.95" customHeight="1" x14ac:dyDescent="0.25">
      <c r="A231" s="27">
        <v>4</v>
      </c>
      <c r="B231" s="33" t="s">
        <v>335</v>
      </c>
      <c r="C231" s="29">
        <v>33135</v>
      </c>
      <c r="D231" s="29"/>
      <c r="E231" s="35" t="s">
        <v>330</v>
      </c>
      <c r="F231" s="35" t="s">
        <v>286</v>
      </c>
      <c r="G231" s="48">
        <v>4</v>
      </c>
      <c r="H231" s="49">
        <v>4</v>
      </c>
      <c r="I231" s="49"/>
      <c r="J231" s="49">
        <v>10</v>
      </c>
      <c r="K231" s="49">
        <v>10</v>
      </c>
      <c r="L231" s="49">
        <v>50</v>
      </c>
      <c r="M231" s="49"/>
      <c r="N231" s="49">
        <v>1</v>
      </c>
      <c r="O231" s="49"/>
      <c r="P231" s="49"/>
      <c r="Q231" s="49"/>
      <c r="R231" s="49"/>
      <c r="S231" s="49"/>
      <c r="T231" s="49"/>
    </row>
    <row r="232" spans="1:20" s="50" customFormat="1" ht="24.95" customHeight="1" x14ac:dyDescent="0.25">
      <c r="A232" s="27">
        <v>5</v>
      </c>
      <c r="B232" s="33" t="s">
        <v>336</v>
      </c>
      <c r="C232" s="29" t="s">
        <v>337</v>
      </c>
      <c r="D232" s="29"/>
      <c r="E232" s="35" t="s">
        <v>330</v>
      </c>
      <c r="F232" s="35" t="s">
        <v>286</v>
      </c>
      <c r="G232" s="48">
        <v>3</v>
      </c>
      <c r="H232" s="49">
        <v>3</v>
      </c>
      <c r="I232" s="49"/>
      <c r="J232" s="49"/>
      <c r="K232" s="49"/>
      <c r="L232" s="49"/>
      <c r="M232" s="49"/>
      <c r="N232" s="49"/>
      <c r="O232" s="49"/>
      <c r="P232" s="49">
        <v>1</v>
      </c>
      <c r="Q232" s="49">
        <v>1</v>
      </c>
      <c r="R232" s="49"/>
      <c r="S232" s="49"/>
      <c r="T232" s="49"/>
    </row>
    <row r="233" spans="1:20" s="50" customFormat="1" ht="24.95" customHeight="1" x14ac:dyDescent="0.25">
      <c r="A233" s="27">
        <v>6</v>
      </c>
      <c r="B233" s="33" t="s">
        <v>338</v>
      </c>
      <c r="C233" s="29" t="s">
        <v>339</v>
      </c>
      <c r="D233" s="29"/>
      <c r="E233" s="35" t="s">
        <v>330</v>
      </c>
      <c r="F233" s="35" t="s">
        <v>286</v>
      </c>
      <c r="G233" s="48">
        <v>3</v>
      </c>
      <c r="H233" s="49">
        <v>3</v>
      </c>
      <c r="I233" s="49"/>
      <c r="J233" s="49">
        <v>30</v>
      </c>
      <c r="K233" s="49">
        <v>30</v>
      </c>
      <c r="L233" s="49"/>
      <c r="M233" s="49"/>
      <c r="N233" s="49">
        <v>1</v>
      </c>
      <c r="O233" s="49"/>
      <c r="P233" s="49"/>
      <c r="Q233" s="49"/>
      <c r="R233" s="49"/>
      <c r="S233" s="49"/>
      <c r="T233" s="49"/>
    </row>
    <row r="234" spans="1:20" s="50" customFormat="1" ht="24.95" customHeight="1" x14ac:dyDescent="0.25">
      <c r="A234" s="27">
        <v>7</v>
      </c>
      <c r="B234" s="33" t="s">
        <v>340</v>
      </c>
      <c r="C234" s="29" t="s">
        <v>341</v>
      </c>
      <c r="D234" s="29"/>
      <c r="E234" s="35" t="s">
        <v>330</v>
      </c>
      <c r="F234" s="35" t="s">
        <v>286</v>
      </c>
      <c r="G234" s="48">
        <v>4</v>
      </c>
      <c r="H234" s="49">
        <v>4</v>
      </c>
      <c r="I234" s="49"/>
      <c r="J234" s="49">
        <v>10</v>
      </c>
      <c r="K234" s="49">
        <v>10</v>
      </c>
      <c r="L234" s="49"/>
      <c r="M234" s="49"/>
      <c r="N234" s="49"/>
      <c r="O234" s="49"/>
      <c r="P234" s="49">
        <v>1</v>
      </c>
      <c r="Q234" s="49">
        <v>1</v>
      </c>
      <c r="R234" s="49"/>
      <c r="S234" s="49"/>
      <c r="T234" s="49"/>
    </row>
    <row r="235" spans="1:20" s="50" customFormat="1" ht="24.95" customHeight="1" x14ac:dyDescent="0.25">
      <c r="A235" s="27">
        <v>8</v>
      </c>
      <c r="B235" s="61" t="s">
        <v>342</v>
      </c>
      <c r="C235" s="29" t="s">
        <v>343</v>
      </c>
      <c r="D235" s="29"/>
      <c r="E235" s="35" t="s">
        <v>344</v>
      </c>
      <c r="F235" s="35" t="s">
        <v>300</v>
      </c>
      <c r="G235" s="48">
        <v>7</v>
      </c>
      <c r="H235" s="49">
        <v>7</v>
      </c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s="50" customFormat="1" ht="24.95" customHeight="1" x14ac:dyDescent="0.25">
      <c r="A236" s="27">
        <v>9</v>
      </c>
      <c r="B236" s="61" t="s">
        <v>345</v>
      </c>
      <c r="C236" s="29">
        <v>1958</v>
      </c>
      <c r="D236" s="29"/>
      <c r="E236" s="35" t="s">
        <v>344</v>
      </c>
      <c r="F236" s="35" t="s">
        <v>300</v>
      </c>
      <c r="G236" s="48">
        <v>3</v>
      </c>
      <c r="H236" s="49">
        <v>3</v>
      </c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 ht="24.95" customHeight="1" x14ac:dyDescent="0.2">
      <c r="A237" s="27"/>
      <c r="B237" s="28" t="s">
        <v>346</v>
      </c>
      <c r="C237" s="29"/>
      <c r="D237" s="29"/>
      <c r="E237" s="30">
        <f>SUBTOTAL(3,E238:E239)</f>
        <v>2</v>
      </c>
      <c r="F237" s="30">
        <f>SUBTOTAL(3,F238:F239)</f>
        <v>2</v>
      </c>
      <c r="G237" s="47">
        <f>SUM(G238:G239)</f>
        <v>8</v>
      </c>
      <c r="H237" s="47">
        <f t="shared" ref="H237:T237" si="52">SUM(H238:H239)</f>
        <v>8</v>
      </c>
      <c r="I237" s="47">
        <f t="shared" si="52"/>
        <v>0</v>
      </c>
      <c r="J237" s="47">
        <f t="shared" si="52"/>
        <v>105</v>
      </c>
      <c r="K237" s="47">
        <f t="shared" si="52"/>
        <v>105</v>
      </c>
      <c r="L237" s="47">
        <f t="shared" si="52"/>
        <v>0</v>
      </c>
      <c r="M237" s="47">
        <f t="shared" si="52"/>
        <v>0</v>
      </c>
      <c r="N237" s="47">
        <f t="shared" si="52"/>
        <v>0</v>
      </c>
      <c r="O237" s="47">
        <f t="shared" si="52"/>
        <v>0</v>
      </c>
      <c r="P237" s="47">
        <f t="shared" si="52"/>
        <v>1</v>
      </c>
      <c r="Q237" s="47">
        <f t="shared" si="52"/>
        <v>1</v>
      </c>
      <c r="R237" s="47">
        <f t="shared" si="52"/>
        <v>0</v>
      </c>
      <c r="S237" s="47">
        <f t="shared" si="52"/>
        <v>0</v>
      </c>
      <c r="T237" s="47">
        <f t="shared" si="52"/>
        <v>0</v>
      </c>
    </row>
    <row r="238" spans="1:20" s="50" customFormat="1" ht="24.95" customHeight="1" x14ac:dyDescent="0.25">
      <c r="A238" s="27">
        <v>1</v>
      </c>
      <c r="B238" s="61" t="s">
        <v>347</v>
      </c>
      <c r="C238" s="29">
        <v>31672</v>
      </c>
      <c r="D238" s="29"/>
      <c r="E238" s="35" t="s">
        <v>348</v>
      </c>
      <c r="F238" s="35" t="s">
        <v>300</v>
      </c>
      <c r="G238" s="48">
        <v>4</v>
      </c>
      <c r="H238" s="49">
        <v>4</v>
      </c>
      <c r="I238" s="49"/>
      <c r="J238" s="49">
        <v>105</v>
      </c>
      <c r="K238" s="49">
        <v>105</v>
      </c>
      <c r="L238" s="49"/>
      <c r="M238" s="49"/>
      <c r="N238" s="49"/>
      <c r="O238" s="49"/>
      <c r="P238" s="49">
        <v>1</v>
      </c>
      <c r="Q238" s="49">
        <v>1</v>
      </c>
      <c r="R238" s="49"/>
      <c r="S238" s="49"/>
      <c r="T238" s="49"/>
    </row>
    <row r="239" spans="1:20" s="50" customFormat="1" ht="24.95" customHeight="1" x14ac:dyDescent="0.25">
      <c r="A239" s="27">
        <v>2</v>
      </c>
      <c r="B239" s="61" t="s">
        <v>349</v>
      </c>
      <c r="C239" s="29" t="s">
        <v>350</v>
      </c>
      <c r="D239" s="29"/>
      <c r="E239" s="35" t="s">
        <v>348</v>
      </c>
      <c r="F239" s="35" t="s">
        <v>300</v>
      </c>
      <c r="G239" s="48">
        <v>4</v>
      </c>
      <c r="H239" s="49">
        <v>4</v>
      </c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 ht="24.95" customHeight="1" x14ac:dyDescent="0.2">
      <c r="A240" s="27"/>
      <c r="B240" s="28" t="s">
        <v>351</v>
      </c>
      <c r="C240" s="29"/>
      <c r="D240" s="29"/>
      <c r="E240" s="30">
        <f>SUBTOTAL(3,E241)</f>
        <v>1</v>
      </c>
      <c r="F240" s="30">
        <f>SUBTOTAL(3,F241)</f>
        <v>1</v>
      </c>
      <c r="G240" s="47">
        <f>SUM(G241)</f>
        <v>2</v>
      </c>
      <c r="H240" s="47">
        <f t="shared" ref="H240:T240" si="53">SUM(H241)</f>
        <v>2</v>
      </c>
      <c r="I240" s="47">
        <f t="shared" si="53"/>
        <v>0</v>
      </c>
      <c r="J240" s="47">
        <f t="shared" si="53"/>
        <v>0</v>
      </c>
      <c r="K240" s="47">
        <f t="shared" si="53"/>
        <v>0</v>
      </c>
      <c r="L240" s="47">
        <f t="shared" si="53"/>
        <v>0</v>
      </c>
      <c r="M240" s="47">
        <f t="shared" si="53"/>
        <v>0</v>
      </c>
      <c r="N240" s="47">
        <f t="shared" si="53"/>
        <v>0</v>
      </c>
      <c r="O240" s="47">
        <f t="shared" si="53"/>
        <v>0</v>
      </c>
      <c r="P240" s="47">
        <f t="shared" si="53"/>
        <v>0</v>
      </c>
      <c r="Q240" s="47">
        <f t="shared" si="53"/>
        <v>0</v>
      </c>
      <c r="R240" s="47">
        <f t="shared" si="53"/>
        <v>0</v>
      </c>
      <c r="S240" s="47">
        <f t="shared" si="53"/>
        <v>0</v>
      </c>
      <c r="T240" s="47">
        <f t="shared" si="53"/>
        <v>0</v>
      </c>
    </row>
    <row r="241" spans="1:20" s="50" customFormat="1" ht="24.95" customHeight="1" x14ac:dyDescent="0.25">
      <c r="A241" s="27">
        <v>1</v>
      </c>
      <c r="B241" s="61" t="s">
        <v>352</v>
      </c>
      <c r="C241" s="29"/>
      <c r="D241" s="29">
        <v>33731</v>
      </c>
      <c r="E241" s="35" t="s">
        <v>353</v>
      </c>
      <c r="F241" s="35" t="s">
        <v>300</v>
      </c>
      <c r="G241" s="48">
        <v>2</v>
      </c>
      <c r="H241" s="49">
        <v>2</v>
      </c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 ht="24.95" customHeight="1" x14ac:dyDescent="0.2">
      <c r="A242" s="21" t="s">
        <v>354</v>
      </c>
      <c r="B242" s="22" t="s">
        <v>355</v>
      </c>
      <c r="C242" s="29"/>
      <c r="D242" s="29"/>
      <c r="E242" s="31">
        <f>E249+E254+E243+E245+E252</f>
        <v>10</v>
      </c>
      <c r="F242" s="31">
        <f>F249+F254+F243+F245+F252</f>
        <v>10</v>
      </c>
      <c r="G242" s="31">
        <f>G249+G254+G243+G245+G252</f>
        <v>43</v>
      </c>
      <c r="H242" s="31">
        <f t="shared" ref="H242:T242" si="54">H249+H254+H243+H245+H252</f>
        <v>43</v>
      </c>
      <c r="I242" s="31">
        <f t="shared" si="54"/>
        <v>0</v>
      </c>
      <c r="J242" s="31">
        <f t="shared" si="54"/>
        <v>400</v>
      </c>
      <c r="K242" s="31">
        <f t="shared" si="54"/>
        <v>255</v>
      </c>
      <c r="L242" s="31">
        <f t="shared" si="54"/>
        <v>0</v>
      </c>
      <c r="M242" s="31">
        <f t="shared" si="54"/>
        <v>50</v>
      </c>
      <c r="N242" s="31">
        <f t="shared" si="54"/>
        <v>4</v>
      </c>
      <c r="O242" s="31">
        <f t="shared" si="54"/>
        <v>2</v>
      </c>
      <c r="P242" s="31">
        <f t="shared" si="54"/>
        <v>4</v>
      </c>
      <c r="Q242" s="31">
        <f t="shared" si="54"/>
        <v>2</v>
      </c>
      <c r="R242" s="31">
        <f t="shared" si="54"/>
        <v>0</v>
      </c>
      <c r="S242" s="31">
        <f t="shared" si="54"/>
        <v>0</v>
      </c>
      <c r="T242" s="31">
        <f t="shared" si="54"/>
        <v>0</v>
      </c>
    </row>
    <row r="243" spans="1:20" ht="24.95" customHeight="1" x14ac:dyDescent="0.2">
      <c r="A243" s="21"/>
      <c r="B243" s="28" t="s">
        <v>356</v>
      </c>
      <c r="C243" s="29"/>
      <c r="D243" s="29"/>
      <c r="E243" s="30">
        <f>SUBTOTAL(3,E244)</f>
        <v>1</v>
      </c>
      <c r="F243" s="30">
        <f>SUBTOTAL(3,F244)</f>
        <v>1</v>
      </c>
      <c r="G243" s="31">
        <f>G244</f>
        <v>4</v>
      </c>
      <c r="H243" s="32">
        <f t="shared" ref="H243:T243" si="55">H244</f>
        <v>4</v>
      </c>
      <c r="I243" s="32">
        <f t="shared" si="55"/>
        <v>0</v>
      </c>
      <c r="J243" s="32">
        <f t="shared" si="55"/>
        <v>0</v>
      </c>
      <c r="K243" s="32">
        <f t="shared" si="55"/>
        <v>0</v>
      </c>
      <c r="L243" s="32">
        <f t="shared" si="55"/>
        <v>0</v>
      </c>
      <c r="M243" s="32">
        <f t="shared" si="55"/>
        <v>0</v>
      </c>
      <c r="N243" s="32">
        <f t="shared" si="55"/>
        <v>0</v>
      </c>
      <c r="O243" s="32">
        <f t="shared" si="55"/>
        <v>0</v>
      </c>
      <c r="P243" s="32">
        <f t="shared" si="55"/>
        <v>1</v>
      </c>
      <c r="Q243" s="32">
        <f t="shared" si="55"/>
        <v>0</v>
      </c>
      <c r="R243" s="32">
        <f t="shared" si="55"/>
        <v>0</v>
      </c>
      <c r="S243" s="32">
        <f t="shared" si="55"/>
        <v>0</v>
      </c>
      <c r="T243" s="32">
        <f t="shared" si="55"/>
        <v>0</v>
      </c>
    </row>
    <row r="244" spans="1:20" ht="24.95" customHeight="1" x14ac:dyDescent="0.2">
      <c r="A244" s="27">
        <v>1</v>
      </c>
      <c r="B244" s="62" t="s">
        <v>357</v>
      </c>
      <c r="C244" s="34">
        <v>1954</v>
      </c>
      <c r="D244" s="29"/>
      <c r="E244" s="35" t="s">
        <v>358</v>
      </c>
      <c r="F244" s="35" t="s">
        <v>359</v>
      </c>
      <c r="G244" s="36">
        <v>4</v>
      </c>
      <c r="H244" s="37">
        <v>4</v>
      </c>
      <c r="I244" s="43"/>
      <c r="J244" s="37"/>
      <c r="K244" s="37"/>
      <c r="L244" s="37"/>
      <c r="M244" s="37"/>
      <c r="N244" s="37"/>
      <c r="O244" s="37"/>
      <c r="P244" s="37">
        <v>1</v>
      </c>
      <c r="Q244" s="37"/>
      <c r="R244" s="37"/>
      <c r="S244" s="37"/>
      <c r="T244" s="37"/>
    </row>
    <row r="245" spans="1:20" ht="24.95" customHeight="1" x14ac:dyDescent="0.2">
      <c r="A245" s="21"/>
      <c r="B245" s="28" t="s">
        <v>360</v>
      </c>
      <c r="C245" s="29"/>
      <c r="D245" s="29"/>
      <c r="E245" s="30">
        <f>SUBTOTAL(3,E246:E248)</f>
        <v>3</v>
      </c>
      <c r="F245" s="30">
        <f>SUBTOTAL(3,F246:F248)</f>
        <v>3</v>
      </c>
      <c r="G245" s="51">
        <f t="shared" ref="G245:T245" si="56">SUM(G246:G248)</f>
        <v>15</v>
      </c>
      <c r="H245" s="63">
        <f t="shared" si="56"/>
        <v>15</v>
      </c>
      <c r="I245" s="38">
        <f t="shared" si="56"/>
        <v>0</v>
      </c>
      <c r="J245" s="63">
        <f t="shared" si="56"/>
        <v>150</v>
      </c>
      <c r="K245" s="63">
        <f t="shared" si="56"/>
        <v>95</v>
      </c>
      <c r="L245" s="63">
        <f t="shared" si="56"/>
        <v>0</v>
      </c>
      <c r="M245" s="63">
        <f t="shared" si="56"/>
        <v>0</v>
      </c>
      <c r="N245" s="63">
        <f t="shared" si="56"/>
        <v>1</v>
      </c>
      <c r="O245" s="63">
        <f t="shared" si="56"/>
        <v>2</v>
      </c>
      <c r="P245" s="63">
        <f t="shared" si="56"/>
        <v>2</v>
      </c>
      <c r="Q245" s="63">
        <f t="shared" si="56"/>
        <v>1</v>
      </c>
      <c r="R245" s="63">
        <f t="shared" si="56"/>
        <v>0</v>
      </c>
      <c r="S245" s="63">
        <f t="shared" si="56"/>
        <v>0</v>
      </c>
      <c r="T245" s="63">
        <f t="shared" si="56"/>
        <v>0</v>
      </c>
    </row>
    <row r="246" spans="1:20" ht="24.95" customHeight="1" x14ac:dyDescent="0.2">
      <c r="A246" s="27">
        <v>1</v>
      </c>
      <c r="B246" s="62" t="s">
        <v>361</v>
      </c>
      <c r="C246" s="29"/>
      <c r="D246" s="29">
        <v>1942</v>
      </c>
      <c r="E246" s="35" t="s">
        <v>362</v>
      </c>
      <c r="F246" s="35" t="s">
        <v>359</v>
      </c>
      <c r="G246" s="36">
        <v>5</v>
      </c>
      <c r="H246" s="37">
        <v>5</v>
      </c>
      <c r="I246" s="43"/>
      <c r="J246" s="37">
        <v>50</v>
      </c>
      <c r="K246" s="37">
        <v>30</v>
      </c>
      <c r="L246" s="37"/>
      <c r="M246" s="37"/>
      <c r="N246" s="37">
        <v>1</v>
      </c>
      <c r="O246" s="37"/>
      <c r="P246" s="37"/>
      <c r="Q246" s="37"/>
      <c r="R246" s="37"/>
      <c r="S246" s="37"/>
      <c r="T246" s="37"/>
    </row>
    <row r="247" spans="1:20" s="50" customFormat="1" ht="24.95" customHeight="1" x14ac:dyDescent="0.25">
      <c r="A247" s="27">
        <v>2</v>
      </c>
      <c r="B247" s="33" t="s">
        <v>363</v>
      </c>
      <c r="C247" s="34">
        <v>1985</v>
      </c>
      <c r="D247" s="29"/>
      <c r="E247" s="35" t="s">
        <v>362</v>
      </c>
      <c r="F247" s="35" t="s">
        <v>359</v>
      </c>
      <c r="G247" s="48">
        <v>4</v>
      </c>
      <c r="H247" s="49">
        <v>4</v>
      </c>
      <c r="I247" s="49"/>
      <c r="J247" s="37">
        <v>50</v>
      </c>
      <c r="K247" s="49">
        <v>35</v>
      </c>
      <c r="L247" s="49"/>
      <c r="M247" s="49"/>
      <c r="N247" s="49"/>
      <c r="O247" s="49">
        <v>1</v>
      </c>
      <c r="P247" s="49">
        <v>1</v>
      </c>
      <c r="Q247" s="49"/>
      <c r="R247" s="49"/>
      <c r="S247" s="49"/>
      <c r="T247" s="49"/>
    </row>
    <row r="248" spans="1:20" ht="24.95" customHeight="1" x14ac:dyDescent="0.2">
      <c r="A248" s="27">
        <v>3</v>
      </c>
      <c r="B248" s="62" t="s">
        <v>364</v>
      </c>
      <c r="C248" s="34">
        <v>1981</v>
      </c>
      <c r="D248" s="29"/>
      <c r="E248" s="35" t="s">
        <v>362</v>
      </c>
      <c r="F248" s="35" t="s">
        <v>359</v>
      </c>
      <c r="G248" s="36">
        <v>6</v>
      </c>
      <c r="H248" s="37">
        <v>6</v>
      </c>
      <c r="I248" s="43"/>
      <c r="J248" s="37">
        <v>50</v>
      </c>
      <c r="K248" s="37">
        <v>30</v>
      </c>
      <c r="L248" s="37"/>
      <c r="M248" s="37"/>
      <c r="N248" s="37"/>
      <c r="O248" s="37">
        <v>1</v>
      </c>
      <c r="P248" s="37">
        <v>1</v>
      </c>
      <c r="Q248" s="37">
        <v>1</v>
      </c>
      <c r="R248" s="37"/>
      <c r="S248" s="37"/>
      <c r="T248" s="37"/>
    </row>
    <row r="249" spans="1:20" ht="24.95" customHeight="1" x14ac:dyDescent="0.2">
      <c r="A249" s="27"/>
      <c r="B249" s="28" t="s">
        <v>365</v>
      </c>
      <c r="C249" s="29"/>
      <c r="D249" s="29"/>
      <c r="E249" s="30">
        <f>SUBTOTAL(3,E250:E251)</f>
        <v>2</v>
      </c>
      <c r="F249" s="30">
        <f>SUBTOTAL(3,F250:F251)</f>
        <v>2</v>
      </c>
      <c r="G249" s="31">
        <f t="shared" ref="G249:T249" si="57">SUM(G250:G251)</f>
        <v>8</v>
      </c>
      <c r="H249" s="32">
        <f t="shared" si="57"/>
        <v>8</v>
      </c>
      <c r="I249" s="32">
        <f t="shared" si="57"/>
        <v>0</v>
      </c>
      <c r="J249" s="32">
        <f t="shared" si="57"/>
        <v>100</v>
      </c>
      <c r="K249" s="32">
        <f t="shared" si="57"/>
        <v>60</v>
      </c>
      <c r="L249" s="32">
        <f t="shared" si="57"/>
        <v>0</v>
      </c>
      <c r="M249" s="32">
        <f t="shared" si="57"/>
        <v>0</v>
      </c>
      <c r="N249" s="32">
        <f t="shared" si="57"/>
        <v>2</v>
      </c>
      <c r="O249" s="32">
        <f t="shared" si="57"/>
        <v>0</v>
      </c>
      <c r="P249" s="32">
        <f t="shared" si="57"/>
        <v>0</v>
      </c>
      <c r="Q249" s="32">
        <f t="shared" si="57"/>
        <v>1</v>
      </c>
      <c r="R249" s="32">
        <f t="shared" si="57"/>
        <v>0</v>
      </c>
      <c r="S249" s="32">
        <f t="shared" si="57"/>
        <v>0</v>
      </c>
      <c r="T249" s="32">
        <f t="shared" si="57"/>
        <v>0</v>
      </c>
    </row>
    <row r="250" spans="1:20" ht="24.95" customHeight="1" x14ac:dyDescent="0.2">
      <c r="A250" s="27">
        <v>1</v>
      </c>
      <c r="B250" s="33" t="s">
        <v>366</v>
      </c>
      <c r="C250" s="34">
        <v>1988</v>
      </c>
      <c r="D250" s="29"/>
      <c r="E250" s="35" t="s">
        <v>367</v>
      </c>
      <c r="F250" s="35" t="s">
        <v>359</v>
      </c>
      <c r="G250" s="48">
        <v>4</v>
      </c>
      <c r="H250" s="49">
        <v>4</v>
      </c>
      <c r="I250" s="49"/>
      <c r="J250" s="37">
        <v>50</v>
      </c>
      <c r="K250" s="49">
        <v>42</v>
      </c>
      <c r="L250" s="49"/>
      <c r="M250" s="49"/>
      <c r="N250" s="49">
        <v>1</v>
      </c>
      <c r="O250" s="49"/>
      <c r="P250" s="49"/>
      <c r="Q250" s="49">
        <v>1</v>
      </c>
      <c r="R250" s="49"/>
      <c r="S250" s="49"/>
      <c r="T250" s="49"/>
    </row>
    <row r="251" spans="1:20" ht="24.95" customHeight="1" x14ac:dyDescent="0.2">
      <c r="A251" s="27">
        <v>2</v>
      </c>
      <c r="B251" s="33" t="s">
        <v>368</v>
      </c>
      <c r="C251" s="34">
        <v>1989</v>
      </c>
      <c r="D251" s="29"/>
      <c r="E251" s="35" t="s">
        <v>369</v>
      </c>
      <c r="F251" s="35" t="s">
        <v>359</v>
      </c>
      <c r="G251" s="48">
        <v>4</v>
      </c>
      <c r="H251" s="49">
        <v>4</v>
      </c>
      <c r="I251" s="49"/>
      <c r="J251" s="37">
        <v>50</v>
      </c>
      <c r="K251" s="49">
        <v>18</v>
      </c>
      <c r="L251" s="49"/>
      <c r="M251" s="49"/>
      <c r="N251" s="49">
        <v>1</v>
      </c>
      <c r="O251" s="49"/>
      <c r="P251" s="49"/>
      <c r="Q251" s="49"/>
      <c r="R251" s="49"/>
      <c r="S251" s="49"/>
      <c r="T251" s="49"/>
    </row>
    <row r="252" spans="1:20" ht="24.95" customHeight="1" x14ac:dyDescent="0.2">
      <c r="A252" s="27"/>
      <c r="B252" s="28" t="s">
        <v>370</v>
      </c>
      <c r="C252" s="29"/>
      <c r="D252" s="29"/>
      <c r="E252" s="30">
        <f>SUBTOTAL(3,E253)</f>
        <v>1</v>
      </c>
      <c r="F252" s="30">
        <f>SUBTOTAL(3,F253)</f>
        <v>1</v>
      </c>
      <c r="G252" s="31">
        <f>SUM(G253)</f>
        <v>5</v>
      </c>
      <c r="H252" s="31">
        <f t="shared" ref="H252:T252" si="58">SUM(H253)</f>
        <v>5</v>
      </c>
      <c r="I252" s="31">
        <f t="shared" si="58"/>
        <v>0</v>
      </c>
      <c r="J252" s="31">
        <f t="shared" si="58"/>
        <v>50</v>
      </c>
      <c r="K252" s="31">
        <f t="shared" si="58"/>
        <v>50</v>
      </c>
      <c r="L252" s="31">
        <f t="shared" si="58"/>
        <v>0</v>
      </c>
      <c r="M252" s="31">
        <f t="shared" si="58"/>
        <v>0</v>
      </c>
      <c r="N252" s="31">
        <f t="shared" si="58"/>
        <v>1</v>
      </c>
      <c r="O252" s="31">
        <f t="shared" si="58"/>
        <v>0</v>
      </c>
      <c r="P252" s="31">
        <f t="shared" si="58"/>
        <v>1</v>
      </c>
      <c r="Q252" s="31">
        <f t="shared" si="58"/>
        <v>0</v>
      </c>
      <c r="R252" s="31">
        <f t="shared" si="58"/>
        <v>0</v>
      </c>
      <c r="S252" s="31">
        <f t="shared" si="58"/>
        <v>0</v>
      </c>
      <c r="T252" s="31">
        <f t="shared" si="58"/>
        <v>0</v>
      </c>
    </row>
    <row r="253" spans="1:20" ht="24.95" customHeight="1" x14ac:dyDescent="0.2">
      <c r="A253" s="27">
        <v>1</v>
      </c>
      <c r="B253" s="62" t="s">
        <v>371</v>
      </c>
      <c r="C253" s="34">
        <v>1983</v>
      </c>
      <c r="D253" s="29"/>
      <c r="E253" s="35" t="s">
        <v>369</v>
      </c>
      <c r="F253" s="35" t="s">
        <v>359</v>
      </c>
      <c r="G253" s="48">
        <v>5</v>
      </c>
      <c r="H253" s="49">
        <v>5</v>
      </c>
      <c r="I253" s="49"/>
      <c r="J253" s="37">
        <v>50</v>
      </c>
      <c r="K253" s="49">
        <v>50</v>
      </c>
      <c r="L253" s="49"/>
      <c r="M253" s="49"/>
      <c r="N253" s="49">
        <v>1</v>
      </c>
      <c r="O253" s="49"/>
      <c r="P253" s="49">
        <v>1</v>
      </c>
      <c r="Q253" s="49"/>
      <c r="R253" s="49"/>
      <c r="S253" s="49"/>
      <c r="T253" s="49"/>
    </row>
    <row r="254" spans="1:20" ht="24.95" customHeight="1" x14ac:dyDescent="0.2">
      <c r="A254" s="21"/>
      <c r="B254" s="28" t="s">
        <v>372</v>
      </c>
      <c r="C254" s="29"/>
      <c r="D254" s="29"/>
      <c r="E254" s="30">
        <f>SUBTOTAL(3,E255:E257)</f>
        <v>3</v>
      </c>
      <c r="F254" s="30">
        <f>SUBTOTAL(3,F255:F257)</f>
        <v>3</v>
      </c>
      <c r="G254" s="63">
        <f>SUM(G255:G257)</f>
        <v>11</v>
      </c>
      <c r="H254" s="63">
        <f t="shared" ref="H254:T254" si="59">SUM(H255:H257)</f>
        <v>11</v>
      </c>
      <c r="I254" s="63">
        <f t="shared" si="59"/>
        <v>0</v>
      </c>
      <c r="J254" s="63">
        <f t="shared" si="59"/>
        <v>100</v>
      </c>
      <c r="K254" s="63">
        <f t="shared" si="59"/>
        <v>50</v>
      </c>
      <c r="L254" s="63">
        <f t="shared" si="59"/>
        <v>0</v>
      </c>
      <c r="M254" s="63">
        <f t="shared" si="59"/>
        <v>50</v>
      </c>
      <c r="N254" s="63">
        <f t="shared" si="59"/>
        <v>0</v>
      </c>
      <c r="O254" s="63">
        <f t="shared" si="59"/>
        <v>0</v>
      </c>
      <c r="P254" s="63">
        <f t="shared" si="59"/>
        <v>0</v>
      </c>
      <c r="Q254" s="63">
        <f t="shared" si="59"/>
        <v>0</v>
      </c>
      <c r="R254" s="63">
        <f t="shared" si="59"/>
        <v>0</v>
      </c>
      <c r="S254" s="63">
        <f t="shared" si="59"/>
        <v>0</v>
      </c>
      <c r="T254" s="63">
        <f t="shared" si="59"/>
        <v>0</v>
      </c>
    </row>
    <row r="255" spans="1:20" ht="24.95" customHeight="1" x14ac:dyDescent="0.2">
      <c r="A255" s="27">
        <v>1</v>
      </c>
      <c r="B255" s="33" t="s">
        <v>373</v>
      </c>
      <c r="C255" s="34">
        <v>1993</v>
      </c>
      <c r="D255" s="29"/>
      <c r="E255" s="35" t="s">
        <v>374</v>
      </c>
      <c r="F255" s="35" t="s">
        <v>359</v>
      </c>
      <c r="G255" s="36">
        <v>3</v>
      </c>
      <c r="H255" s="37">
        <v>3</v>
      </c>
      <c r="I255" s="37"/>
      <c r="J255" s="37">
        <v>50</v>
      </c>
      <c r="K255" s="37"/>
      <c r="L255" s="37"/>
      <c r="M255" s="37"/>
      <c r="N255" s="37"/>
      <c r="O255" s="37"/>
      <c r="P255" s="37"/>
      <c r="Q255" s="37"/>
      <c r="R255" s="37"/>
      <c r="S255" s="37"/>
      <c r="T255" s="37"/>
    </row>
    <row r="256" spans="1:20" s="50" customFormat="1" ht="24.95" customHeight="1" x14ac:dyDescent="0.25">
      <c r="A256" s="27">
        <v>2</v>
      </c>
      <c r="B256" s="33" t="s">
        <v>375</v>
      </c>
      <c r="C256" s="34">
        <v>1994</v>
      </c>
      <c r="D256" s="29"/>
      <c r="E256" s="35" t="s">
        <v>374</v>
      </c>
      <c r="F256" s="35" t="s">
        <v>359</v>
      </c>
      <c r="G256" s="48">
        <v>3</v>
      </c>
      <c r="H256" s="49">
        <v>3</v>
      </c>
      <c r="I256" s="49"/>
      <c r="J256" s="37">
        <v>50</v>
      </c>
      <c r="K256" s="49">
        <v>50</v>
      </c>
      <c r="L256" s="49"/>
      <c r="M256" s="49">
        <v>50</v>
      </c>
      <c r="N256" s="49"/>
      <c r="O256" s="49"/>
      <c r="P256" s="49"/>
      <c r="Q256" s="49"/>
      <c r="R256" s="49"/>
      <c r="S256" s="49"/>
      <c r="T256" s="49"/>
    </row>
    <row r="257" spans="1:20" s="50" customFormat="1" ht="24.95" customHeight="1" x14ac:dyDescent="0.25">
      <c r="A257" s="27">
        <v>3</v>
      </c>
      <c r="B257" s="33" t="s">
        <v>376</v>
      </c>
      <c r="C257" s="29">
        <v>19013</v>
      </c>
      <c r="D257" s="29"/>
      <c r="E257" s="35" t="s">
        <v>374</v>
      </c>
      <c r="F257" s="35" t="s">
        <v>359</v>
      </c>
      <c r="G257" s="48">
        <v>5</v>
      </c>
      <c r="H257" s="49">
        <v>5</v>
      </c>
      <c r="I257" s="49"/>
      <c r="J257" s="37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s="26" customFormat="1" ht="24.95" customHeight="1" x14ac:dyDescent="0.2">
      <c r="A258" s="21" t="s">
        <v>377</v>
      </c>
      <c r="B258" s="22" t="s">
        <v>378</v>
      </c>
      <c r="C258" s="29"/>
      <c r="D258" s="29"/>
      <c r="E258" s="64">
        <f t="shared" ref="E258:T258" si="60">E259+E264+E269+E274+E282+E294+E299+E279</f>
        <v>35</v>
      </c>
      <c r="F258" s="64">
        <f t="shared" si="60"/>
        <v>35</v>
      </c>
      <c r="G258" s="64">
        <f t="shared" si="60"/>
        <v>174</v>
      </c>
      <c r="H258" s="44">
        <f t="shared" si="60"/>
        <v>174</v>
      </c>
      <c r="I258" s="44">
        <f t="shared" si="60"/>
        <v>0</v>
      </c>
      <c r="J258" s="44">
        <f t="shared" si="60"/>
        <v>701</v>
      </c>
      <c r="K258" s="44">
        <f t="shared" si="60"/>
        <v>696</v>
      </c>
      <c r="L258" s="44">
        <f t="shared" si="60"/>
        <v>260</v>
      </c>
      <c r="M258" s="44">
        <f t="shared" si="60"/>
        <v>0</v>
      </c>
      <c r="N258" s="44">
        <f t="shared" si="60"/>
        <v>7</v>
      </c>
      <c r="O258" s="44">
        <f t="shared" si="60"/>
        <v>5</v>
      </c>
      <c r="P258" s="44">
        <f t="shared" si="60"/>
        <v>6</v>
      </c>
      <c r="Q258" s="44">
        <f t="shared" si="60"/>
        <v>3</v>
      </c>
      <c r="R258" s="44">
        <f t="shared" si="60"/>
        <v>0</v>
      </c>
      <c r="S258" s="44">
        <f t="shared" si="60"/>
        <v>0</v>
      </c>
      <c r="T258" s="44">
        <f t="shared" si="60"/>
        <v>0</v>
      </c>
    </row>
    <row r="259" spans="1:20" ht="24.95" customHeight="1" x14ac:dyDescent="0.2">
      <c r="A259" s="27"/>
      <c r="B259" s="28" t="s">
        <v>379</v>
      </c>
      <c r="C259" s="29"/>
      <c r="D259" s="29"/>
      <c r="E259" s="30">
        <f>SUBTOTAL(3,E260:E263)</f>
        <v>4</v>
      </c>
      <c r="F259" s="30">
        <f>SUBTOTAL(3,F260:F263)</f>
        <v>4</v>
      </c>
      <c r="G259" s="51">
        <f>SUM(G260:G263)</f>
        <v>13</v>
      </c>
      <c r="H259" s="63">
        <f t="shared" ref="H259:T259" si="61">SUM(H260:H263)</f>
        <v>13</v>
      </c>
      <c r="I259" s="63">
        <f t="shared" si="61"/>
        <v>0</v>
      </c>
      <c r="J259" s="63">
        <f t="shared" si="61"/>
        <v>20</v>
      </c>
      <c r="K259" s="63">
        <f t="shared" si="61"/>
        <v>20</v>
      </c>
      <c r="L259" s="63">
        <f t="shared" si="61"/>
        <v>0</v>
      </c>
      <c r="M259" s="63">
        <f t="shared" si="61"/>
        <v>0</v>
      </c>
      <c r="N259" s="63">
        <f t="shared" si="61"/>
        <v>0</v>
      </c>
      <c r="O259" s="63">
        <f t="shared" si="61"/>
        <v>1</v>
      </c>
      <c r="P259" s="63">
        <f t="shared" si="61"/>
        <v>0</v>
      </c>
      <c r="Q259" s="63">
        <f t="shared" si="61"/>
        <v>0</v>
      </c>
      <c r="R259" s="63">
        <f t="shared" si="61"/>
        <v>0</v>
      </c>
      <c r="S259" s="63">
        <f t="shared" si="61"/>
        <v>0</v>
      </c>
      <c r="T259" s="63">
        <f t="shared" si="61"/>
        <v>0</v>
      </c>
    </row>
    <row r="260" spans="1:20" s="50" customFormat="1" ht="24.95" customHeight="1" x14ac:dyDescent="0.25">
      <c r="A260" s="27">
        <v>1</v>
      </c>
      <c r="B260" s="33" t="s">
        <v>380</v>
      </c>
      <c r="C260" s="29"/>
      <c r="D260" s="29">
        <v>1942</v>
      </c>
      <c r="E260" s="65" t="s">
        <v>381</v>
      </c>
      <c r="F260" s="35" t="s">
        <v>382</v>
      </c>
      <c r="G260" s="48">
        <v>4</v>
      </c>
      <c r="H260" s="49">
        <v>4</v>
      </c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 s="50" customFormat="1" ht="24.95" customHeight="1" x14ac:dyDescent="0.25">
      <c r="A261" s="27">
        <v>2</v>
      </c>
      <c r="B261" s="33" t="s">
        <v>383</v>
      </c>
      <c r="C261" s="34">
        <v>1947</v>
      </c>
      <c r="D261" s="29"/>
      <c r="E261" s="65" t="s">
        <v>381</v>
      </c>
      <c r="F261" s="35" t="s">
        <v>382</v>
      </c>
      <c r="G261" s="48">
        <v>2</v>
      </c>
      <c r="H261" s="49">
        <v>2</v>
      </c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s="50" customFormat="1" ht="24.95" customHeight="1" x14ac:dyDescent="0.25">
      <c r="A262" s="27">
        <v>3</v>
      </c>
      <c r="B262" s="33" t="s">
        <v>384</v>
      </c>
      <c r="C262" s="34"/>
      <c r="D262" s="29">
        <v>1948</v>
      </c>
      <c r="E262" s="65" t="s">
        <v>381</v>
      </c>
      <c r="F262" s="35" t="s">
        <v>382</v>
      </c>
      <c r="G262" s="48">
        <v>3</v>
      </c>
      <c r="H262" s="49">
        <v>3</v>
      </c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 s="50" customFormat="1" ht="24.95" customHeight="1" x14ac:dyDescent="0.25">
      <c r="A263" s="27">
        <v>4</v>
      </c>
      <c r="B263" s="33" t="s">
        <v>385</v>
      </c>
      <c r="C263" s="34">
        <v>1990</v>
      </c>
      <c r="D263" s="29"/>
      <c r="E263" s="65" t="s">
        <v>381</v>
      </c>
      <c r="F263" s="35" t="s">
        <v>382</v>
      </c>
      <c r="G263" s="48">
        <v>4</v>
      </c>
      <c r="H263" s="49">
        <v>4</v>
      </c>
      <c r="I263" s="49"/>
      <c r="J263" s="49">
        <v>20</v>
      </c>
      <c r="K263" s="49">
        <v>20</v>
      </c>
      <c r="L263" s="49"/>
      <c r="M263" s="49"/>
      <c r="N263" s="49"/>
      <c r="O263" s="49">
        <v>1</v>
      </c>
      <c r="P263" s="49"/>
      <c r="Q263" s="49"/>
      <c r="R263" s="49"/>
      <c r="S263" s="49"/>
      <c r="T263" s="49"/>
    </row>
    <row r="264" spans="1:20" ht="24.95" customHeight="1" x14ac:dyDescent="0.2">
      <c r="A264" s="27"/>
      <c r="B264" s="28" t="s">
        <v>386</v>
      </c>
      <c r="C264" s="29"/>
      <c r="D264" s="29"/>
      <c r="E264" s="30">
        <f>SUBTOTAL(3,E265:E268)</f>
        <v>4</v>
      </c>
      <c r="F264" s="30">
        <f>SUBTOTAL(3,F265:F268)</f>
        <v>4</v>
      </c>
      <c r="G264" s="51">
        <f>SUM(G265:G268)</f>
        <v>29</v>
      </c>
      <c r="H264" s="63">
        <f t="shared" ref="H264:T264" si="62">SUM(H265:H268)</f>
        <v>29</v>
      </c>
      <c r="I264" s="63">
        <f t="shared" si="62"/>
        <v>0</v>
      </c>
      <c r="J264" s="63">
        <f t="shared" si="62"/>
        <v>105</v>
      </c>
      <c r="K264" s="63">
        <f t="shared" si="62"/>
        <v>100</v>
      </c>
      <c r="L264" s="63">
        <f t="shared" si="62"/>
        <v>0</v>
      </c>
      <c r="M264" s="63">
        <f t="shared" si="62"/>
        <v>0</v>
      </c>
      <c r="N264" s="63">
        <f t="shared" si="62"/>
        <v>0</v>
      </c>
      <c r="O264" s="63">
        <f t="shared" si="62"/>
        <v>0</v>
      </c>
      <c r="P264" s="63">
        <f>SUM(P265:P268)</f>
        <v>1</v>
      </c>
      <c r="Q264" s="63">
        <f t="shared" si="62"/>
        <v>1</v>
      </c>
      <c r="R264" s="63">
        <f t="shared" si="62"/>
        <v>0</v>
      </c>
      <c r="S264" s="63">
        <f t="shared" si="62"/>
        <v>0</v>
      </c>
      <c r="T264" s="63">
        <f t="shared" si="62"/>
        <v>0</v>
      </c>
    </row>
    <row r="265" spans="1:20" s="50" customFormat="1" ht="24.95" customHeight="1" x14ac:dyDescent="0.25">
      <c r="A265" s="27">
        <v>1</v>
      </c>
      <c r="B265" s="33" t="s">
        <v>387</v>
      </c>
      <c r="C265" s="34">
        <v>1959</v>
      </c>
      <c r="D265" s="29"/>
      <c r="E265" s="65" t="s">
        <v>388</v>
      </c>
      <c r="F265" s="35" t="s">
        <v>382</v>
      </c>
      <c r="G265" s="48">
        <v>5</v>
      </c>
      <c r="H265" s="49">
        <v>5</v>
      </c>
      <c r="I265" s="49"/>
      <c r="J265" s="49">
        <v>25</v>
      </c>
      <c r="K265" s="49">
        <v>20</v>
      </c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 s="50" customFormat="1" ht="24.95" customHeight="1" x14ac:dyDescent="0.25">
      <c r="A266" s="27">
        <v>2</v>
      </c>
      <c r="B266" s="33" t="s">
        <v>389</v>
      </c>
      <c r="C266" s="34">
        <v>1957</v>
      </c>
      <c r="D266" s="29"/>
      <c r="E266" s="65" t="s">
        <v>388</v>
      </c>
      <c r="F266" s="35" t="s">
        <v>382</v>
      </c>
      <c r="G266" s="48">
        <v>8</v>
      </c>
      <c r="H266" s="49">
        <v>8</v>
      </c>
      <c r="I266" s="49"/>
      <c r="J266" s="49">
        <v>20</v>
      </c>
      <c r="K266" s="49">
        <v>20</v>
      </c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 s="50" customFormat="1" ht="24.95" customHeight="1" x14ac:dyDescent="0.25">
      <c r="A267" s="27">
        <v>3</v>
      </c>
      <c r="B267" s="33" t="s">
        <v>390</v>
      </c>
      <c r="C267" s="34">
        <v>1952</v>
      </c>
      <c r="D267" s="29"/>
      <c r="E267" s="65" t="s">
        <v>388</v>
      </c>
      <c r="F267" s="35" t="s">
        <v>382</v>
      </c>
      <c r="G267" s="48">
        <v>8</v>
      </c>
      <c r="H267" s="49">
        <v>8</v>
      </c>
      <c r="I267" s="49"/>
      <c r="J267" s="49">
        <v>30</v>
      </c>
      <c r="K267" s="49">
        <v>30</v>
      </c>
      <c r="L267" s="49"/>
      <c r="M267" s="49"/>
      <c r="N267" s="49"/>
      <c r="O267" s="49"/>
      <c r="P267" s="49">
        <v>1</v>
      </c>
      <c r="Q267" s="49">
        <v>1</v>
      </c>
      <c r="R267" s="49"/>
      <c r="S267" s="49"/>
      <c r="T267" s="49"/>
    </row>
    <row r="268" spans="1:20" s="50" customFormat="1" ht="24.95" customHeight="1" x14ac:dyDescent="0.25">
      <c r="A268" s="27">
        <v>4</v>
      </c>
      <c r="B268" s="33" t="s">
        <v>391</v>
      </c>
      <c r="C268" s="34">
        <v>1968</v>
      </c>
      <c r="D268" s="29"/>
      <c r="E268" s="65" t="s">
        <v>388</v>
      </c>
      <c r="F268" s="35" t="s">
        <v>382</v>
      </c>
      <c r="G268" s="48">
        <v>8</v>
      </c>
      <c r="H268" s="49">
        <v>8</v>
      </c>
      <c r="I268" s="49"/>
      <c r="J268" s="49">
        <v>30</v>
      </c>
      <c r="K268" s="49">
        <v>30</v>
      </c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 ht="24.95" customHeight="1" x14ac:dyDescent="0.2">
      <c r="A269" s="27"/>
      <c r="B269" s="66" t="s">
        <v>392</v>
      </c>
      <c r="C269" s="29"/>
      <c r="D269" s="29"/>
      <c r="E269" s="30">
        <f>SUBTOTAL(3,E270:E273)</f>
        <v>4</v>
      </c>
      <c r="F269" s="30">
        <f>SUBTOTAL(3,F270:F273)</f>
        <v>4</v>
      </c>
      <c r="G269" s="51">
        <f t="shared" ref="G269:T269" si="63">SUM(G270:G273)</f>
        <v>20</v>
      </c>
      <c r="H269" s="63">
        <f t="shared" si="63"/>
        <v>20</v>
      </c>
      <c r="I269" s="63">
        <f t="shared" si="63"/>
        <v>0</v>
      </c>
      <c r="J269" s="63">
        <f t="shared" si="63"/>
        <v>75</v>
      </c>
      <c r="K269" s="63">
        <f t="shared" si="63"/>
        <v>75</v>
      </c>
      <c r="L269" s="63">
        <f t="shared" si="63"/>
        <v>0</v>
      </c>
      <c r="M269" s="63">
        <f t="shared" si="63"/>
        <v>0</v>
      </c>
      <c r="N269" s="63">
        <f t="shared" si="63"/>
        <v>0</v>
      </c>
      <c r="O269" s="63">
        <f t="shared" si="63"/>
        <v>0</v>
      </c>
      <c r="P269" s="63">
        <f t="shared" si="63"/>
        <v>0</v>
      </c>
      <c r="Q269" s="63">
        <f t="shared" si="63"/>
        <v>0</v>
      </c>
      <c r="R269" s="63">
        <f t="shared" si="63"/>
        <v>0</v>
      </c>
      <c r="S269" s="63">
        <f t="shared" si="63"/>
        <v>0</v>
      </c>
      <c r="T269" s="63">
        <f t="shared" si="63"/>
        <v>0</v>
      </c>
    </row>
    <row r="270" spans="1:20" s="50" customFormat="1" ht="24.95" customHeight="1" x14ac:dyDescent="0.25">
      <c r="A270" s="27">
        <v>1</v>
      </c>
      <c r="B270" s="33" t="s">
        <v>393</v>
      </c>
      <c r="C270" s="34">
        <v>1983</v>
      </c>
      <c r="D270" s="29"/>
      <c r="E270" s="65" t="s">
        <v>394</v>
      </c>
      <c r="F270" s="35" t="s">
        <v>382</v>
      </c>
      <c r="G270" s="48">
        <v>4</v>
      </c>
      <c r="H270" s="49">
        <v>4</v>
      </c>
      <c r="I270" s="49"/>
      <c r="J270" s="49">
        <v>30</v>
      </c>
      <c r="K270" s="49">
        <v>30</v>
      </c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s="50" customFormat="1" ht="24.95" customHeight="1" x14ac:dyDescent="0.25">
      <c r="A271" s="27">
        <v>2</v>
      </c>
      <c r="B271" s="33" t="s">
        <v>395</v>
      </c>
      <c r="C271" s="34">
        <v>1953</v>
      </c>
      <c r="D271" s="29"/>
      <c r="E271" s="65" t="s">
        <v>394</v>
      </c>
      <c r="F271" s="35" t="s">
        <v>382</v>
      </c>
      <c r="G271" s="48">
        <v>5</v>
      </c>
      <c r="H271" s="49">
        <v>5</v>
      </c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 s="50" customFormat="1" ht="24.95" customHeight="1" x14ac:dyDescent="0.25">
      <c r="A272" s="27">
        <v>3</v>
      </c>
      <c r="B272" s="33" t="s">
        <v>396</v>
      </c>
      <c r="C272" s="34">
        <v>1949</v>
      </c>
      <c r="D272" s="29"/>
      <c r="E272" s="65" t="s">
        <v>394</v>
      </c>
      <c r="F272" s="35" t="s">
        <v>382</v>
      </c>
      <c r="G272" s="48">
        <v>5</v>
      </c>
      <c r="H272" s="49">
        <v>5</v>
      </c>
      <c r="I272" s="49"/>
      <c r="J272" s="49">
        <v>25</v>
      </c>
      <c r="K272" s="49">
        <v>25</v>
      </c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 s="50" customFormat="1" ht="24.95" customHeight="1" x14ac:dyDescent="0.25">
      <c r="A273" s="27">
        <v>4</v>
      </c>
      <c r="B273" s="33" t="s">
        <v>397</v>
      </c>
      <c r="C273" s="34">
        <v>1950</v>
      </c>
      <c r="D273" s="29"/>
      <c r="E273" s="65" t="s">
        <v>394</v>
      </c>
      <c r="F273" s="35" t="s">
        <v>382</v>
      </c>
      <c r="G273" s="48">
        <v>6</v>
      </c>
      <c r="H273" s="49">
        <v>6</v>
      </c>
      <c r="I273" s="49"/>
      <c r="J273" s="49">
        <v>20</v>
      </c>
      <c r="K273" s="49">
        <v>20</v>
      </c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4.95" customHeight="1" x14ac:dyDescent="0.2">
      <c r="A274" s="38"/>
      <c r="B274" s="66" t="s">
        <v>398</v>
      </c>
      <c r="C274" s="29"/>
      <c r="D274" s="29"/>
      <c r="E274" s="30">
        <f>SUBTOTAL(3,E275:E278)</f>
        <v>4</v>
      </c>
      <c r="F274" s="30">
        <f>SUBTOTAL(3,F275:F278)</f>
        <v>4</v>
      </c>
      <c r="G274" s="47">
        <f t="shared" ref="G274:T274" si="64">SUM(G275:G278)</f>
        <v>20</v>
      </c>
      <c r="H274" s="63">
        <f t="shared" si="64"/>
        <v>20</v>
      </c>
      <c r="I274" s="63">
        <f t="shared" si="64"/>
        <v>0</v>
      </c>
      <c r="J274" s="63">
        <f t="shared" si="64"/>
        <v>55</v>
      </c>
      <c r="K274" s="63">
        <f t="shared" si="64"/>
        <v>55</v>
      </c>
      <c r="L274" s="63">
        <f t="shared" si="64"/>
        <v>70</v>
      </c>
      <c r="M274" s="63">
        <f t="shared" si="64"/>
        <v>0</v>
      </c>
      <c r="N274" s="63">
        <f t="shared" si="64"/>
        <v>2</v>
      </c>
      <c r="O274" s="63">
        <f t="shared" si="64"/>
        <v>0</v>
      </c>
      <c r="P274" s="63">
        <f t="shared" si="64"/>
        <v>1</v>
      </c>
      <c r="Q274" s="63">
        <f t="shared" si="64"/>
        <v>0</v>
      </c>
      <c r="R274" s="63">
        <f t="shared" si="64"/>
        <v>0</v>
      </c>
      <c r="S274" s="63">
        <f t="shared" si="64"/>
        <v>0</v>
      </c>
      <c r="T274" s="63">
        <f t="shared" si="64"/>
        <v>0</v>
      </c>
    </row>
    <row r="275" spans="1:20" s="50" customFormat="1" ht="24.95" customHeight="1" x14ac:dyDescent="0.25">
      <c r="A275" s="27">
        <v>1</v>
      </c>
      <c r="B275" s="33" t="s">
        <v>399</v>
      </c>
      <c r="C275" s="34">
        <v>1993</v>
      </c>
      <c r="D275" s="29"/>
      <c r="E275" s="65" t="s">
        <v>400</v>
      </c>
      <c r="F275" s="35" t="s">
        <v>382</v>
      </c>
      <c r="G275" s="48">
        <v>4</v>
      </c>
      <c r="H275" s="49">
        <v>4</v>
      </c>
      <c r="I275" s="49"/>
      <c r="J275" s="49">
        <v>10</v>
      </c>
      <c r="K275" s="49">
        <v>10</v>
      </c>
      <c r="L275" s="49">
        <v>15</v>
      </c>
      <c r="M275" s="49"/>
      <c r="N275" s="49">
        <v>1</v>
      </c>
      <c r="O275" s="49"/>
      <c r="P275" s="49"/>
      <c r="Q275" s="49"/>
      <c r="R275" s="49"/>
      <c r="S275" s="49"/>
      <c r="T275" s="49"/>
    </row>
    <row r="276" spans="1:20" s="50" customFormat="1" ht="24.95" customHeight="1" x14ac:dyDescent="0.25">
      <c r="A276" s="27">
        <v>2</v>
      </c>
      <c r="B276" s="33" t="s">
        <v>401</v>
      </c>
      <c r="C276" s="34">
        <v>1967</v>
      </c>
      <c r="D276" s="29"/>
      <c r="E276" s="65" t="s">
        <v>400</v>
      </c>
      <c r="F276" s="35" t="s">
        <v>382</v>
      </c>
      <c r="G276" s="48">
        <v>6</v>
      </c>
      <c r="H276" s="49">
        <v>6</v>
      </c>
      <c r="I276" s="49"/>
      <c r="J276" s="49">
        <v>25</v>
      </c>
      <c r="K276" s="49">
        <v>25</v>
      </c>
      <c r="L276" s="49">
        <v>25</v>
      </c>
      <c r="M276" s="49"/>
      <c r="N276" s="49"/>
      <c r="O276" s="49"/>
      <c r="P276" s="49">
        <v>1</v>
      </c>
      <c r="Q276" s="49"/>
      <c r="R276" s="49"/>
      <c r="S276" s="49"/>
      <c r="T276" s="49"/>
    </row>
    <row r="277" spans="1:20" s="50" customFormat="1" ht="24.95" customHeight="1" x14ac:dyDescent="0.25">
      <c r="A277" s="27">
        <v>3</v>
      </c>
      <c r="B277" s="33" t="s">
        <v>402</v>
      </c>
      <c r="C277" s="34">
        <v>1993</v>
      </c>
      <c r="D277" s="29"/>
      <c r="E277" s="65" t="s">
        <v>400</v>
      </c>
      <c r="F277" s="35" t="s">
        <v>382</v>
      </c>
      <c r="G277" s="48">
        <v>7</v>
      </c>
      <c r="H277" s="49">
        <v>7</v>
      </c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s="50" customFormat="1" ht="24.95" customHeight="1" x14ac:dyDescent="0.25">
      <c r="A278" s="27">
        <v>4</v>
      </c>
      <c r="B278" s="33" t="s">
        <v>403</v>
      </c>
      <c r="C278" s="34">
        <v>1991</v>
      </c>
      <c r="D278" s="29"/>
      <c r="E278" s="65" t="s">
        <v>400</v>
      </c>
      <c r="F278" s="35" t="s">
        <v>382</v>
      </c>
      <c r="G278" s="48">
        <v>3</v>
      </c>
      <c r="H278" s="49">
        <v>3</v>
      </c>
      <c r="I278" s="49"/>
      <c r="J278" s="49">
        <v>20</v>
      </c>
      <c r="K278" s="49">
        <v>20</v>
      </c>
      <c r="L278" s="49">
        <v>30</v>
      </c>
      <c r="M278" s="49"/>
      <c r="N278" s="49">
        <v>1</v>
      </c>
      <c r="O278" s="49"/>
      <c r="P278" s="49"/>
      <c r="Q278" s="49"/>
      <c r="R278" s="49"/>
      <c r="S278" s="49"/>
      <c r="T278" s="49"/>
    </row>
    <row r="279" spans="1:20" ht="24.95" customHeight="1" x14ac:dyDescent="0.2">
      <c r="A279" s="27"/>
      <c r="B279" s="66" t="s">
        <v>404</v>
      </c>
      <c r="C279" s="29"/>
      <c r="D279" s="29"/>
      <c r="E279" s="30">
        <f>SUBTOTAL(3,E280:E281)</f>
        <v>2</v>
      </c>
      <c r="F279" s="30">
        <f>SUBTOTAL(3,F280:F281)</f>
        <v>2</v>
      </c>
      <c r="G279" s="51">
        <f t="shared" ref="G279:T279" si="65">SUM(G280:G281)</f>
        <v>10</v>
      </c>
      <c r="H279" s="51">
        <f t="shared" si="65"/>
        <v>10</v>
      </c>
      <c r="I279" s="51">
        <f t="shared" si="65"/>
        <v>0</v>
      </c>
      <c r="J279" s="51">
        <f t="shared" si="65"/>
        <v>60</v>
      </c>
      <c r="K279" s="51">
        <f t="shared" si="65"/>
        <v>60</v>
      </c>
      <c r="L279" s="51">
        <f t="shared" si="65"/>
        <v>0</v>
      </c>
      <c r="M279" s="51">
        <f t="shared" si="65"/>
        <v>0</v>
      </c>
      <c r="N279" s="51">
        <f t="shared" si="65"/>
        <v>0</v>
      </c>
      <c r="O279" s="51">
        <f t="shared" si="65"/>
        <v>1</v>
      </c>
      <c r="P279" s="51">
        <f t="shared" si="65"/>
        <v>0</v>
      </c>
      <c r="Q279" s="51">
        <f t="shared" si="65"/>
        <v>0</v>
      </c>
      <c r="R279" s="51">
        <f t="shared" si="65"/>
        <v>0</v>
      </c>
      <c r="S279" s="51">
        <f t="shared" si="65"/>
        <v>0</v>
      </c>
      <c r="T279" s="51">
        <f t="shared" si="65"/>
        <v>0</v>
      </c>
    </row>
    <row r="280" spans="1:20" s="50" customFormat="1" ht="24.95" customHeight="1" x14ac:dyDescent="0.25">
      <c r="A280" s="27">
        <v>1</v>
      </c>
      <c r="B280" s="33" t="s">
        <v>405</v>
      </c>
      <c r="C280" s="34">
        <v>1950</v>
      </c>
      <c r="D280" s="29"/>
      <c r="E280" s="65" t="s">
        <v>406</v>
      </c>
      <c r="F280" s="35" t="s">
        <v>382</v>
      </c>
      <c r="G280" s="48">
        <v>7</v>
      </c>
      <c r="H280" s="49">
        <v>7</v>
      </c>
      <c r="I280" s="49"/>
      <c r="J280" s="49">
        <v>30</v>
      </c>
      <c r="K280" s="49">
        <v>30</v>
      </c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 s="50" customFormat="1" ht="24.95" customHeight="1" x14ac:dyDescent="0.25">
      <c r="A281" s="27">
        <v>2</v>
      </c>
      <c r="B281" s="33" t="s">
        <v>407</v>
      </c>
      <c r="C281" s="34">
        <v>1992</v>
      </c>
      <c r="D281" s="29"/>
      <c r="E281" s="65" t="s">
        <v>406</v>
      </c>
      <c r="F281" s="35" t="s">
        <v>382</v>
      </c>
      <c r="G281" s="48">
        <v>3</v>
      </c>
      <c r="H281" s="49">
        <v>3</v>
      </c>
      <c r="I281" s="49"/>
      <c r="J281" s="49">
        <v>30</v>
      </c>
      <c r="K281" s="49">
        <v>30</v>
      </c>
      <c r="L281" s="49"/>
      <c r="M281" s="49"/>
      <c r="N281" s="49"/>
      <c r="O281" s="49">
        <v>1</v>
      </c>
      <c r="P281" s="49"/>
      <c r="Q281" s="49"/>
      <c r="R281" s="49"/>
      <c r="S281" s="49"/>
      <c r="T281" s="49"/>
    </row>
    <row r="282" spans="1:20" ht="24.95" customHeight="1" x14ac:dyDescent="0.2">
      <c r="A282" s="27"/>
      <c r="B282" s="66" t="s">
        <v>408</v>
      </c>
      <c r="C282" s="29"/>
      <c r="D282" s="29"/>
      <c r="E282" s="30">
        <f>SUBTOTAL(3,E283:E293)</f>
        <v>11</v>
      </c>
      <c r="F282" s="30">
        <f>SUBTOTAL(3,F283:F293)</f>
        <v>11</v>
      </c>
      <c r="G282" s="47">
        <f>SUM(G283:G293)</f>
        <v>53</v>
      </c>
      <c r="H282" s="47">
        <f>SUM(H283:H293)</f>
        <v>53</v>
      </c>
      <c r="I282" s="47">
        <f t="shared" ref="I282:T282" si="66">SUM(I283:I293)</f>
        <v>0</v>
      </c>
      <c r="J282" s="47">
        <f t="shared" si="66"/>
        <v>221</v>
      </c>
      <c r="K282" s="47">
        <f t="shared" si="66"/>
        <v>221</v>
      </c>
      <c r="L282" s="47">
        <f t="shared" si="66"/>
        <v>140</v>
      </c>
      <c r="M282" s="47">
        <f t="shared" si="66"/>
        <v>0</v>
      </c>
      <c r="N282" s="47">
        <f t="shared" si="66"/>
        <v>4</v>
      </c>
      <c r="O282" s="47">
        <f t="shared" si="66"/>
        <v>2</v>
      </c>
      <c r="P282" s="47">
        <f t="shared" si="66"/>
        <v>3</v>
      </c>
      <c r="Q282" s="47">
        <f t="shared" si="66"/>
        <v>1</v>
      </c>
      <c r="R282" s="47">
        <f t="shared" si="66"/>
        <v>0</v>
      </c>
      <c r="S282" s="47">
        <f t="shared" si="66"/>
        <v>0</v>
      </c>
      <c r="T282" s="47">
        <f t="shared" si="66"/>
        <v>0</v>
      </c>
    </row>
    <row r="283" spans="1:20" s="50" customFormat="1" ht="24.95" customHeight="1" x14ac:dyDescent="0.25">
      <c r="A283" s="27">
        <v>1</v>
      </c>
      <c r="B283" s="33" t="s">
        <v>409</v>
      </c>
      <c r="C283" s="34">
        <v>1948</v>
      </c>
      <c r="D283" s="29"/>
      <c r="E283" s="65" t="s">
        <v>410</v>
      </c>
      <c r="F283" s="35" t="s">
        <v>382</v>
      </c>
      <c r="G283" s="48">
        <v>6</v>
      </c>
      <c r="H283" s="49">
        <v>6</v>
      </c>
      <c r="I283" s="49"/>
      <c r="J283" s="49">
        <v>30</v>
      </c>
      <c r="K283" s="49">
        <v>30</v>
      </c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 s="50" customFormat="1" ht="24.95" customHeight="1" x14ac:dyDescent="0.25">
      <c r="A284" s="27">
        <v>2</v>
      </c>
      <c r="B284" s="33" t="s">
        <v>411</v>
      </c>
      <c r="C284" s="34">
        <v>1987</v>
      </c>
      <c r="D284" s="29"/>
      <c r="E284" s="65" t="s">
        <v>410</v>
      </c>
      <c r="F284" s="35" t="s">
        <v>382</v>
      </c>
      <c r="G284" s="48">
        <v>3</v>
      </c>
      <c r="H284" s="49">
        <v>3</v>
      </c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 s="50" customFormat="1" ht="24.95" customHeight="1" x14ac:dyDescent="0.25">
      <c r="A285" s="27">
        <v>3</v>
      </c>
      <c r="B285" s="33" t="s">
        <v>412</v>
      </c>
      <c r="C285" s="34">
        <v>1996</v>
      </c>
      <c r="D285" s="29"/>
      <c r="E285" s="65" t="s">
        <v>410</v>
      </c>
      <c r="F285" s="35" t="s">
        <v>382</v>
      </c>
      <c r="G285" s="48">
        <v>5</v>
      </c>
      <c r="H285" s="49">
        <v>5</v>
      </c>
      <c r="I285" s="49"/>
      <c r="J285" s="49">
        <v>30</v>
      </c>
      <c r="K285" s="49">
        <v>30</v>
      </c>
      <c r="L285" s="49"/>
      <c r="M285" s="49"/>
      <c r="N285" s="49">
        <v>1</v>
      </c>
      <c r="O285" s="49"/>
      <c r="P285" s="49"/>
      <c r="Q285" s="49"/>
      <c r="R285" s="49"/>
      <c r="S285" s="49"/>
      <c r="T285" s="49"/>
    </row>
    <row r="286" spans="1:20" s="50" customFormat="1" ht="24.95" customHeight="1" x14ac:dyDescent="0.25">
      <c r="A286" s="27">
        <v>4</v>
      </c>
      <c r="B286" s="33" t="s">
        <v>413</v>
      </c>
      <c r="C286" s="34">
        <v>1992</v>
      </c>
      <c r="D286" s="29"/>
      <c r="E286" s="65" t="s">
        <v>410</v>
      </c>
      <c r="F286" s="35" t="s">
        <v>382</v>
      </c>
      <c r="G286" s="48">
        <v>5</v>
      </c>
      <c r="H286" s="49">
        <v>5</v>
      </c>
      <c r="I286" s="49"/>
      <c r="J286" s="49">
        <v>30</v>
      </c>
      <c r="K286" s="49">
        <v>30</v>
      </c>
      <c r="L286" s="49"/>
      <c r="M286" s="49"/>
      <c r="N286" s="49">
        <v>1</v>
      </c>
      <c r="O286" s="49"/>
      <c r="P286" s="49"/>
      <c r="Q286" s="49"/>
      <c r="R286" s="49"/>
      <c r="S286" s="49"/>
      <c r="T286" s="49"/>
    </row>
    <row r="287" spans="1:20" s="50" customFormat="1" ht="24.95" customHeight="1" x14ac:dyDescent="0.25">
      <c r="A287" s="27">
        <v>5</v>
      </c>
      <c r="B287" s="33" t="s">
        <v>414</v>
      </c>
      <c r="C287" s="34">
        <v>1950</v>
      </c>
      <c r="D287" s="29"/>
      <c r="E287" s="65" t="s">
        <v>410</v>
      </c>
      <c r="F287" s="35" t="s">
        <v>382</v>
      </c>
      <c r="G287" s="48">
        <v>5</v>
      </c>
      <c r="H287" s="49">
        <v>5</v>
      </c>
      <c r="I287" s="49"/>
      <c r="J287" s="49">
        <v>20</v>
      </c>
      <c r="K287" s="49">
        <v>20</v>
      </c>
      <c r="L287" s="49">
        <v>30</v>
      </c>
      <c r="M287" s="49"/>
      <c r="N287" s="49">
        <v>1</v>
      </c>
      <c r="O287" s="49"/>
      <c r="P287" s="49"/>
      <c r="Q287" s="49"/>
      <c r="R287" s="49"/>
      <c r="S287" s="49"/>
      <c r="T287" s="49"/>
    </row>
    <row r="288" spans="1:20" s="50" customFormat="1" ht="24.95" customHeight="1" x14ac:dyDescent="0.25">
      <c r="A288" s="27">
        <v>6</v>
      </c>
      <c r="B288" s="33" t="s">
        <v>415</v>
      </c>
      <c r="C288" s="34">
        <v>1983</v>
      </c>
      <c r="D288" s="29"/>
      <c r="E288" s="65" t="s">
        <v>410</v>
      </c>
      <c r="F288" s="35" t="s">
        <v>382</v>
      </c>
      <c r="G288" s="48">
        <v>5</v>
      </c>
      <c r="H288" s="49">
        <v>5</v>
      </c>
      <c r="I288" s="49"/>
      <c r="J288" s="49">
        <v>61</v>
      </c>
      <c r="K288" s="49">
        <v>61</v>
      </c>
      <c r="L288" s="49">
        <v>30</v>
      </c>
      <c r="M288" s="49"/>
      <c r="N288" s="49"/>
      <c r="O288" s="49"/>
      <c r="P288" s="49">
        <v>2</v>
      </c>
      <c r="Q288" s="49">
        <v>1</v>
      </c>
      <c r="R288" s="49"/>
      <c r="S288" s="49"/>
      <c r="T288" s="49"/>
    </row>
    <row r="289" spans="1:20" s="50" customFormat="1" ht="24.95" customHeight="1" x14ac:dyDescent="0.25">
      <c r="A289" s="27">
        <v>7</v>
      </c>
      <c r="B289" s="33" t="s">
        <v>416</v>
      </c>
      <c r="C289" s="34">
        <v>1984</v>
      </c>
      <c r="D289" s="29"/>
      <c r="E289" s="65" t="s">
        <v>410</v>
      </c>
      <c r="F289" s="35" t="s">
        <v>382</v>
      </c>
      <c r="G289" s="48">
        <f>H289</f>
        <v>4</v>
      </c>
      <c r="H289" s="49">
        <v>4</v>
      </c>
      <c r="I289" s="49"/>
      <c r="J289" s="49"/>
      <c r="K289" s="49"/>
      <c r="L289" s="49"/>
      <c r="M289" s="49"/>
      <c r="N289" s="49"/>
      <c r="O289" s="49">
        <v>1</v>
      </c>
      <c r="P289" s="49">
        <v>1</v>
      </c>
      <c r="Q289" s="49"/>
      <c r="R289" s="49"/>
      <c r="S289" s="49"/>
      <c r="T289" s="49"/>
    </row>
    <row r="290" spans="1:20" s="50" customFormat="1" ht="24.95" customHeight="1" x14ac:dyDescent="0.25">
      <c r="A290" s="27">
        <v>8</v>
      </c>
      <c r="B290" s="33" t="s">
        <v>417</v>
      </c>
      <c r="C290" s="34">
        <v>1992</v>
      </c>
      <c r="D290" s="29"/>
      <c r="E290" s="65" t="s">
        <v>410</v>
      </c>
      <c r="F290" s="35" t="s">
        <v>382</v>
      </c>
      <c r="G290" s="48">
        <f>H290</f>
        <v>4</v>
      </c>
      <c r="H290" s="49">
        <v>4</v>
      </c>
      <c r="I290" s="49"/>
      <c r="J290" s="49">
        <f>K290</f>
        <v>30</v>
      </c>
      <c r="K290" s="49">
        <v>30</v>
      </c>
      <c r="L290" s="49">
        <v>30</v>
      </c>
      <c r="M290" s="49"/>
      <c r="N290" s="49"/>
      <c r="O290" s="49">
        <v>1</v>
      </c>
      <c r="P290" s="49"/>
      <c r="Q290" s="49"/>
      <c r="R290" s="49"/>
      <c r="S290" s="49"/>
      <c r="T290" s="49"/>
    </row>
    <row r="291" spans="1:20" s="50" customFormat="1" ht="24.95" customHeight="1" x14ac:dyDescent="0.25">
      <c r="A291" s="27">
        <v>9</v>
      </c>
      <c r="B291" s="33" t="s">
        <v>418</v>
      </c>
      <c r="C291" s="34">
        <v>1990</v>
      </c>
      <c r="D291" s="29"/>
      <c r="E291" s="65" t="s">
        <v>410</v>
      </c>
      <c r="F291" s="35" t="s">
        <v>382</v>
      </c>
      <c r="G291" s="48">
        <f>H291</f>
        <v>4</v>
      </c>
      <c r="H291" s="49">
        <v>4</v>
      </c>
      <c r="I291" s="49"/>
      <c r="J291" s="49">
        <f>K291</f>
        <v>20</v>
      </c>
      <c r="K291" s="49">
        <v>20</v>
      </c>
      <c r="L291" s="49">
        <v>50</v>
      </c>
      <c r="M291" s="49"/>
      <c r="N291" s="49"/>
      <c r="O291" s="49"/>
      <c r="P291" s="49"/>
      <c r="Q291" s="49"/>
      <c r="R291" s="49"/>
      <c r="S291" s="49"/>
      <c r="T291" s="49"/>
    </row>
    <row r="292" spans="1:20" s="50" customFormat="1" ht="24.95" customHeight="1" x14ac:dyDescent="0.25">
      <c r="A292" s="27">
        <v>10</v>
      </c>
      <c r="B292" s="33" t="s">
        <v>419</v>
      </c>
      <c r="C292" s="34">
        <v>1959</v>
      </c>
      <c r="D292" s="29"/>
      <c r="E292" s="65" t="s">
        <v>410</v>
      </c>
      <c r="F292" s="35" t="s">
        <v>382</v>
      </c>
      <c r="G292" s="48">
        <v>8</v>
      </c>
      <c r="H292" s="49">
        <v>8</v>
      </c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 s="50" customFormat="1" ht="24.95" customHeight="1" x14ac:dyDescent="0.25">
      <c r="A293" s="27">
        <v>11</v>
      </c>
      <c r="B293" s="33" t="s">
        <v>420</v>
      </c>
      <c r="C293" s="34">
        <v>1983</v>
      </c>
      <c r="D293" s="29"/>
      <c r="E293" s="65" t="s">
        <v>410</v>
      </c>
      <c r="F293" s="35" t="s">
        <v>382</v>
      </c>
      <c r="G293" s="48">
        <f>H293</f>
        <v>4</v>
      </c>
      <c r="H293" s="49">
        <v>4</v>
      </c>
      <c r="I293" s="49"/>
      <c r="J293" s="49"/>
      <c r="K293" s="49"/>
      <c r="L293" s="49"/>
      <c r="M293" s="49"/>
      <c r="N293" s="49">
        <v>1</v>
      </c>
      <c r="O293" s="49"/>
      <c r="P293" s="49"/>
      <c r="Q293" s="49"/>
      <c r="R293" s="49"/>
      <c r="S293" s="49"/>
      <c r="T293" s="49"/>
    </row>
    <row r="294" spans="1:20" ht="24.95" customHeight="1" x14ac:dyDescent="0.2">
      <c r="A294" s="27"/>
      <c r="B294" s="66" t="s">
        <v>421</v>
      </c>
      <c r="C294" s="29"/>
      <c r="D294" s="29"/>
      <c r="E294" s="30">
        <f>SUBTOTAL(3,E295:E298)</f>
        <v>4</v>
      </c>
      <c r="F294" s="30">
        <f>SUBTOTAL(3,F295:F298)</f>
        <v>4</v>
      </c>
      <c r="G294" s="63">
        <f>SUM(G295:G298)</f>
        <v>18</v>
      </c>
      <c r="H294" s="63">
        <f t="shared" ref="H294:T294" si="67">SUM(H295:H298)</f>
        <v>18</v>
      </c>
      <c r="I294" s="63">
        <f t="shared" si="67"/>
        <v>0</v>
      </c>
      <c r="J294" s="63">
        <f t="shared" si="67"/>
        <v>110</v>
      </c>
      <c r="K294" s="63">
        <f t="shared" si="67"/>
        <v>110</v>
      </c>
      <c r="L294" s="63">
        <f t="shared" si="67"/>
        <v>50</v>
      </c>
      <c r="M294" s="63">
        <f t="shared" si="67"/>
        <v>0</v>
      </c>
      <c r="N294" s="63">
        <f t="shared" si="67"/>
        <v>0</v>
      </c>
      <c r="O294" s="63">
        <f t="shared" si="67"/>
        <v>1</v>
      </c>
      <c r="P294" s="63">
        <f t="shared" si="67"/>
        <v>1</v>
      </c>
      <c r="Q294" s="63">
        <f t="shared" si="67"/>
        <v>1</v>
      </c>
      <c r="R294" s="63">
        <f t="shared" si="67"/>
        <v>0</v>
      </c>
      <c r="S294" s="63">
        <f t="shared" si="67"/>
        <v>0</v>
      </c>
      <c r="T294" s="63">
        <f t="shared" si="67"/>
        <v>0</v>
      </c>
    </row>
    <row r="295" spans="1:20" s="50" customFormat="1" ht="24.95" customHeight="1" x14ac:dyDescent="0.25">
      <c r="A295" s="27">
        <v>1</v>
      </c>
      <c r="B295" s="33" t="s">
        <v>422</v>
      </c>
      <c r="C295" s="34">
        <v>1953</v>
      </c>
      <c r="D295" s="29"/>
      <c r="E295" s="65" t="s">
        <v>423</v>
      </c>
      <c r="F295" s="35" t="s">
        <v>382</v>
      </c>
      <c r="G295" s="48">
        <v>5</v>
      </c>
      <c r="H295" s="49">
        <v>5</v>
      </c>
      <c r="I295" s="49"/>
      <c r="J295" s="49">
        <v>20</v>
      </c>
      <c r="K295" s="49">
        <v>20</v>
      </c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 s="50" customFormat="1" ht="24.95" customHeight="1" x14ac:dyDescent="0.25">
      <c r="A296" s="27">
        <v>2</v>
      </c>
      <c r="B296" s="33" t="s">
        <v>424</v>
      </c>
      <c r="C296" s="34">
        <v>1973</v>
      </c>
      <c r="D296" s="29"/>
      <c r="E296" s="65" t="s">
        <v>423</v>
      </c>
      <c r="F296" s="35" t="s">
        <v>382</v>
      </c>
      <c r="G296" s="48">
        <v>3</v>
      </c>
      <c r="H296" s="49">
        <v>3</v>
      </c>
      <c r="I296" s="49"/>
      <c r="J296" s="49">
        <v>30</v>
      </c>
      <c r="K296" s="49">
        <v>30</v>
      </c>
      <c r="L296" s="49"/>
      <c r="M296" s="49"/>
      <c r="N296" s="49"/>
      <c r="O296" s="49"/>
      <c r="P296" s="49"/>
      <c r="Q296" s="49">
        <v>1</v>
      </c>
      <c r="R296" s="49"/>
      <c r="S296" s="49"/>
      <c r="T296" s="49"/>
    </row>
    <row r="297" spans="1:20" s="50" customFormat="1" ht="24.95" customHeight="1" x14ac:dyDescent="0.25">
      <c r="A297" s="27">
        <v>3</v>
      </c>
      <c r="B297" s="33" t="s">
        <v>425</v>
      </c>
      <c r="C297" s="34">
        <v>1957</v>
      </c>
      <c r="D297" s="29"/>
      <c r="E297" s="65" t="s">
        <v>423</v>
      </c>
      <c r="F297" s="35" t="s">
        <v>382</v>
      </c>
      <c r="G297" s="48">
        <v>6</v>
      </c>
      <c r="H297" s="49">
        <v>6</v>
      </c>
      <c r="I297" s="49"/>
      <c r="J297" s="49">
        <v>20</v>
      </c>
      <c r="K297" s="49">
        <v>20</v>
      </c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 s="50" customFormat="1" ht="24.95" customHeight="1" x14ac:dyDescent="0.25">
      <c r="A298" s="27">
        <v>4</v>
      </c>
      <c r="B298" s="33" t="s">
        <v>426</v>
      </c>
      <c r="C298" s="34">
        <v>1983</v>
      </c>
      <c r="D298" s="29"/>
      <c r="E298" s="65" t="s">
        <v>423</v>
      </c>
      <c r="F298" s="35" t="s">
        <v>382</v>
      </c>
      <c r="G298" s="48">
        <v>4</v>
      </c>
      <c r="H298" s="49">
        <v>4</v>
      </c>
      <c r="I298" s="49"/>
      <c r="J298" s="49">
        <v>40</v>
      </c>
      <c r="K298" s="49">
        <v>40</v>
      </c>
      <c r="L298" s="49">
        <v>50</v>
      </c>
      <c r="M298" s="49"/>
      <c r="N298" s="49"/>
      <c r="O298" s="49">
        <v>1</v>
      </c>
      <c r="P298" s="49">
        <v>1</v>
      </c>
      <c r="Q298" s="49"/>
      <c r="R298" s="49"/>
      <c r="S298" s="49"/>
      <c r="T298" s="49"/>
    </row>
    <row r="299" spans="1:20" ht="24.95" customHeight="1" x14ac:dyDescent="0.2">
      <c r="A299" s="27"/>
      <c r="B299" s="66" t="s">
        <v>427</v>
      </c>
      <c r="C299" s="29"/>
      <c r="D299" s="29"/>
      <c r="E299" s="30">
        <f>SUBTOTAL(3,E300:E301)</f>
        <v>2</v>
      </c>
      <c r="F299" s="30">
        <f>SUBTOTAL(3,F300:F301)</f>
        <v>2</v>
      </c>
      <c r="G299" s="51">
        <f>SUM(G300:G301)</f>
        <v>11</v>
      </c>
      <c r="H299" s="51">
        <f t="shared" ref="H299:T299" si="68">SUM(H300:H301)</f>
        <v>11</v>
      </c>
      <c r="I299" s="51">
        <f t="shared" si="68"/>
        <v>0</v>
      </c>
      <c r="J299" s="51">
        <f t="shared" si="68"/>
        <v>55</v>
      </c>
      <c r="K299" s="51">
        <f t="shared" si="68"/>
        <v>55</v>
      </c>
      <c r="L299" s="51">
        <f t="shared" si="68"/>
        <v>0</v>
      </c>
      <c r="M299" s="51">
        <f t="shared" si="68"/>
        <v>0</v>
      </c>
      <c r="N299" s="51">
        <f t="shared" si="68"/>
        <v>1</v>
      </c>
      <c r="O299" s="51">
        <f t="shared" si="68"/>
        <v>0</v>
      </c>
      <c r="P299" s="51">
        <f t="shared" si="68"/>
        <v>0</v>
      </c>
      <c r="Q299" s="51">
        <f t="shared" si="68"/>
        <v>0</v>
      </c>
      <c r="R299" s="51">
        <f t="shared" si="68"/>
        <v>0</v>
      </c>
      <c r="S299" s="51">
        <f t="shared" si="68"/>
        <v>0</v>
      </c>
      <c r="T299" s="51">
        <f t="shared" si="68"/>
        <v>0</v>
      </c>
    </row>
    <row r="300" spans="1:20" s="50" customFormat="1" ht="24.95" customHeight="1" x14ac:dyDescent="0.25">
      <c r="A300" s="27">
        <v>1</v>
      </c>
      <c r="B300" s="33" t="s">
        <v>428</v>
      </c>
      <c r="C300" s="34">
        <v>1988</v>
      </c>
      <c r="D300" s="29"/>
      <c r="E300" s="65" t="s">
        <v>429</v>
      </c>
      <c r="F300" s="35" t="s">
        <v>382</v>
      </c>
      <c r="G300" s="48">
        <v>6</v>
      </c>
      <c r="H300" s="49">
        <v>6</v>
      </c>
      <c r="I300" s="49"/>
      <c r="J300" s="49">
        <v>25</v>
      </c>
      <c r="K300" s="49">
        <v>25</v>
      </c>
      <c r="L300" s="49"/>
      <c r="M300" s="49"/>
      <c r="N300" s="49">
        <v>1</v>
      </c>
      <c r="O300" s="49"/>
      <c r="P300" s="49"/>
      <c r="Q300" s="49"/>
      <c r="R300" s="49"/>
      <c r="S300" s="49"/>
      <c r="T300" s="49"/>
    </row>
    <row r="301" spans="1:20" s="50" customFormat="1" ht="24.95" customHeight="1" x14ac:dyDescent="0.25">
      <c r="A301" s="27">
        <v>2</v>
      </c>
      <c r="B301" s="33" t="s">
        <v>430</v>
      </c>
      <c r="C301" s="34">
        <v>1954</v>
      </c>
      <c r="D301" s="29"/>
      <c r="E301" s="65" t="s">
        <v>429</v>
      </c>
      <c r="F301" s="65" t="s">
        <v>382</v>
      </c>
      <c r="G301" s="48">
        <v>5</v>
      </c>
      <c r="H301" s="49">
        <v>5</v>
      </c>
      <c r="I301" s="49"/>
      <c r="J301" s="49">
        <v>30</v>
      </c>
      <c r="K301" s="49">
        <v>30</v>
      </c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 s="70" customFormat="1" ht="24.95" customHeight="1" x14ac:dyDescent="0.2">
      <c r="A302" s="67" t="s">
        <v>431</v>
      </c>
      <c r="B302" s="68"/>
      <c r="C302" s="69">
        <f>SUBTOTAL(3,C11:D301)</f>
        <v>224</v>
      </c>
      <c r="D302" s="68"/>
      <c r="E302" s="64">
        <f t="shared" ref="E302:T302" si="69">E9+E52+E100+E111+E138+E149+E180+E203+E242+E258</f>
        <v>224</v>
      </c>
      <c r="F302" s="64">
        <f t="shared" si="69"/>
        <v>224</v>
      </c>
      <c r="G302" s="64">
        <f t="shared" si="69"/>
        <v>956</v>
      </c>
      <c r="H302" s="64">
        <f t="shared" si="69"/>
        <v>956</v>
      </c>
      <c r="I302" s="64">
        <f t="shared" si="69"/>
        <v>0</v>
      </c>
      <c r="J302" s="64">
        <f t="shared" si="69"/>
        <v>5283</v>
      </c>
      <c r="K302" s="64">
        <f t="shared" si="69"/>
        <v>5037</v>
      </c>
      <c r="L302" s="64">
        <f t="shared" si="69"/>
        <v>3199</v>
      </c>
      <c r="M302" s="64">
        <f t="shared" si="69"/>
        <v>3407</v>
      </c>
      <c r="N302" s="64">
        <f t="shared" si="69"/>
        <v>71</v>
      </c>
      <c r="O302" s="64">
        <f t="shared" si="69"/>
        <v>90</v>
      </c>
      <c r="P302" s="64">
        <f t="shared" si="69"/>
        <v>80</v>
      </c>
      <c r="Q302" s="64">
        <f t="shared" si="69"/>
        <v>58</v>
      </c>
      <c r="R302" s="64">
        <f t="shared" si="69"/>
        <v>7</v>
      </c>
      <c r="S302" s="64">
        <f t="shared" si="69"/>
        <v>1</v>
      </c>
      <c r="T302" s="64">
        <f t="shared" si="69"/>
        <v>8</v>
      </c>
    </row>
    <row r="303" spans="1:20" x14ac:dyDescent="0.2">
      <c r="A303" s="71"/>
      <c r="B303" s="71"/>
      <c r="C303" s="72"/>
      <c r="D303" s="71"/>
      <c r="E303" s="73"/>
      <c r="F303" s="74"/>
      <c r="G303" s="75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</row>
    <row r="304" spans="1:20" x14ac:dyDescent="0.2">
      <c r="A304" s="71"/>
      <c r="B304" s="71"/>
      <c r="C304" s="72"/>
      <c r="D304" s="71"/>
      <c r="E304" s="73"/>
      <c r="F304" s="74"/>
      <c r="G304" s="75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</row>
    <row r="305" spans="1:20" x14ac:dyDescent="0.2">
      <c r="A305" s="71"/>
      <c r="B305" s="71"/>
      <c r="C305" s="72"/>
      <c r="D305" s="71"/>
      <c r="E305" s="73"/>
      <c r="F305" s="74"/>
      <c r="G305" s="75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</row>
    <row r="306" spans="1:20" x14ac:dyDescent="0.2">
      <c r="A306" s="71"/>
      <c r="B306" s="71"/>
      <c r="C306" s="72"/>
      <c r="D306" s="71"/>
      <c r="E306" s="73"/>
      <c r="F306" s="74"/>
      <c r="G306" s="75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</row>
    <row r="307" spans="1:20" x14ac:dyDescent="0.2">
      <c r="A307" s="71"/>
      <c r="B307" s="71"/>
      <c r="C307" s="72"/>
      <c r="D307" s="71"/>
      <c r="E307" s="73"/>
      <c r="F307" s="74"/>
      <c r="G307" s="75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</row>
  </sheetData>
  <mergeCells count="28">
    <mergeCell ref="A302:B302"/>
    <mergeCell ref="C302:D302"/>
    <mergeCell ref="O6:O7"/>
    <mergeCell ref="P6:P7"/>
    <mergeCell ref="Q6:Q7"/>
    <mergeCell ref="R6:R7"/>
    <mergeCell ref="S6:S7"/>
    <mergeCell ref="T6:T7"/>
    <mergeCell ref="N5:T5"/>
    <mergeCell ref="C6:C7"/>
    <mergeCell ref="D6:D7"/>
    <mergeCell ref="E6:E7"/>
    <mergeCell ref="F6:F7"/>
    <mergeCell ref="G6:G7"/>
    <mergeCell ref="H6:I6"/>
    <mergeCell ref="J6:L6"/>
    <mergeCell ref="M6:M7"/>
    <mergeCell ref="N6:N7"/>
    <mergeCell ref="A1:T1"/>
    <mergeCell ref="A2:T2"/>
    <mergeCell ref="A3:T3"/>
    <mergeCell ref="A4:J4"/>
    <mergeCell ref="A5:A7"/>
    <mergeCell ref="B5:B7"/>
    <mergeCell ref="C5:D5"/>
    <mergeCell ref="E5:F5"/>
    <mergeCell ref="G5:I5"/>
    <mergeCell ref="J5:M5"/>
  </mergeCells>
  <pageMargins left="0" right="0" top="0.75" bottom="0.75" header="0.3" footer="0.3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2019-12-30T07:57:48Z</dcterms:created>
  <dcterms:modified xsi:type="dcterms:W3CDTF">2019-12-30T07:59:04Z</dcterms:modified>
</cp:coreProperties>
</file>