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ĐKTN2018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2" i="1" l="1"/>
  <c r="C342" i="1"/>
  <c r="C324" i="1"/>
  <c r="C290" i="1"/>
  <c r="E289" i="1"/>
  <c r="E288" i="1" s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7" i="1"/>
  <c r="E286" i="1"/>
  <c r="E285" i="1" s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4" i="1"/>
  <c r="E283" i="1"/>
  <c r="E282" i="1"/>
  <c r="E280" i="1" s="1"/>
  <c r="E281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79" i="1"/>
  <c r="E277" i="1" s="1"/>
  <c r="E278" i="1"/>
  <c r="R277" i="1"/>
  <c r="Q277" i="1"/>
  <c r="P277" i="1"/>
  <c r="P272" i="1" s="1"/>
  <c r="O277" i="1"/>
  <c r="N277" i="1"/>
  <c r="M277" i="1"/>
  <c r="L277" i="1"/>
  <c r="L272" i="1" s="1"/>
  <c r="K277" i="1"/>
  <c r="J277" i="1"/>
  <c r="I277" i="1"/>
  <c r="H277" i="1"/>
  <c r="H272" i="1" s="1"/>
  <c r="G277" i="1"/>
  <c r="F277" i="1"/>
  <c r="E276" i="1"/>
  <c r="E275" i="1"/>
  <c r="E274" i="1"/>
  <c r="R273" i="1"/>
  <c r="R272" i="1" s="1"/>
  <c r="Q273" i="1"/>
  <c r="Q272" i="1" s="1"/>
  <c r="P273" i="1"/>
  <c r="O273" i="1"/>
  <c r="N273" i="1"/>
  <c r="N272" i="1" s="1"/>
  <c r="M273" i="1"/>
  <c r="M272" i="1" s="1"/>
  <c r="L273" i="1"/>
  <c r="K273" i="1"/>
  <c r="J273" i="1"/>
  <c r="J272" i="1" s="1"/>
  <c r="I273" i="1"/>
  <c r="I272" i="1" s="1"/>
  <c r="H273" i="1"/>
  <c r="G273" i="1"/>
  <c r="F273" i="1"/>
  <c r="F272" i="1" s="1"/>
  <c r="E273" i="1"/>
  <c r="O272" i="1"/>
  <c r="K272" i="1"/>
  <c r="G272" i="1"/>
  <c r="E268" i="1"/>
  <c r="E267" i="1" s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58" i="1"/>
  <c r="E257" i="1"/>
  <c r="E256" i="1" s="1"/>
  <c r="R256" i="1"/>
  <c r="R240" i="1" s="1"/>
  <c r="Q256" i="1"/>
  <c r="P256" i="1"/>
  <c r="P240" i="1" s="1"/>
  <c r="O256" i="1"/>
  <c r="N256" i="1"/>
  <c r="N240" i="1" s="1"/>
  <c r="M256" i="1"/>
  <c r="L256" i="1"/>
  <c r="L240" i="1" s="1"/>
  <c r="K256" i="1"/>
  <c r="J256" i="1"/>
  <c r="J240" i="1" s="1"/>
  <c r="I256" i="1"/>
  <c r="H256" i="1"/>
  <c r="H240" i="1" s="1"/>
  <c r="G256" i="1"/>
  <c r="F256" i="1"/>
  <c r="F240" i="1" s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 s="1"/>
  <c r="E252" i="1"/>
  <c r="E251" i="1" s="1"/>
  <c r="E240" i="1" s="1"/>
  <c r="R251" i="1"/>
  <c r="Q251" i="1"/>
  <c r="P251" i="1"/>
  <c r="O251" i="1"/>
  <c r="O240" i="1" s="1"/>
  <c r="N251" i="1"/>
  <c r="M251" i="1"/>
  <c r="L251" i="1"/>
  <c r="K251" i="1"/>
  <c r="K240" i="1" s="1"/>
  <c r="J251" i="1"/>
  <c r="I251" i="1"/>
  <c r="H251" i="1"/>
  <c r="G251" i="1"/>
  <c r="G240" i="1" s="1"/>
  <c r="F251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Q240" i="1"/>
  <c r="M240" i="1"/>
  <c r="I240" i="1"/>
  <c r="E239" i="1"/>
  <c r="E238" i="1"/>
  <c r="E237" i="1"/>
  <c r="E236" i="1"/>
  <c r="E235" i="1"/>
  <c r="E234" i="1"/>
  <c r="E233" i="1"/>
  <c r="E231" i="1"/>
  <c r="E230" i="1" s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29" i="1"/>
  <c r="E228" i="1"/>
  <c r="E227" i="1"/>
  <c r="E226" i="1"/>
  <c r="E225" i="1"/>
  <c r="E224" i="1"/>
  <c r="E220" i="1" s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19" i="1"/>
  <c r="E218" i="1"/>
  <c r="E217" i="1"/>
  <c r="E216" i="1"/>
  <c r="E210" i="1" s="1"/>
  <c r="E215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09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E205" i="1"/>
  <c r="E204" i="1"/>
  <c r="E203" i="1"/>
  <c r="E202" i="1"/>
  <c r="E201" i="1"/>
  <c r="E200" i="1"/>
  <c r="E199" i="1"/>
  <c r="E198" i="1"/>
  <c r="E197" i="1" s="1"/>
  <c r="R197" i="1"/>
  <c r="Q197" i="1"/>
  <c r="Q184" i="1" s="1"/>
  <c r="P197" i="1"/>
  <c r="O197" i="1"/>
  <c r="O184" i="1" s="1"/>
  <c r="N197" i="1"/>
  <c r="M197" i="1"/>
  <c r="M184" i="1" s="1"/>
  <c r="L197" i="1"/>
  <c r="K197" i="1"/>
  <c r="K184" i="1" s="1"/>
  <c r="J197" i="1"/>
  <c r="I197" i="1"/>
  <c r="I184" i="1" s="1"/>
  <c r="H197" i="1"/>
  <c r="G197" i="1"/>
  <c r="G184" i="1" s="1"/>
  <c r="F197" i="1"/>
  <c r="E196" i="1"/>
  <c r="E195" i="1"/>
  <c r="E185" i="1" s="1"/>
  <c r="E194" i="1"/>
  <c r="R185" i="1"/>
  <c r="Q185" i="1"/>
  <c r="P185" i="1"/>
  <c r="P184" i="1" s="1"/>
  <c r="O185" i="1"/>
  <c r="N185" i="1"/>
  <c r="M185" i="1"/>
  <c r="L185" i="1"/>
  <c r="L184" i="1" s="1"/>
  <c r="K185" i="1"/>
  <c r="J185" i="1"/>
  <c r="I185" i="1"/>
  <c r="H185" i="1"/>
  <c r="H184" i="1" s="1"/>
  <c r="G185" i="1"/>
  <c r="F185" i="1"/>
  <c r="R184" i="1"/>
  <c r="N184" i="1"/>
  <c r="J184" i="1"/>
  <c r="F184" i="1"/>
  <c r="E183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E181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E179" i="1"/>
  <c r="E178" i="1"/>
  <c r="E177" i="1"/>
  <c r="R176" i="1"/>
  <c r="Q176" i="1"/>
  <c r="Q166" i="1" s="1"/>
  <c r="P176" i="1"/>
  <c r="O176" i="1"/>
  <c r="O166" i="1" s="1"/>
  <c r="N176" i="1"/>
  <c r="M176" i="1"/>
  <c r="M166" i="1" s="1"/>
  <c r="L176" i="1"/>
  <c r="K176" i="1"/>
  <c r="K166" i="1" s="1"/>
  <c r="J176" i="1"/>
  <c r="I176" i="1"/>
  <c r="I166" i="1" s="1"/>
  <c r="H176" i="1"/>
  <c r="G176" i="1"/>
  <c r="G166" i="1" s="1"/>
  <c r="F176" i="1"/>
  <c r="E176" i="1"/>
  <c r="E175" i="1"/>
  <c r="E174" i="1"/>
  <c r="E172" i="1" s="1"/>
  <c r="E173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1" i="1"/>
  <c r="E170" i="1"/>
  <c r="E169" i="1"/>
  <c r="E167" i="1" s="1"/>
  <c r="E166" i="1" s="1"/>
  <c r="E168" i="1"/>
  <c r="R167" i="1"/>
  <c r="Q167" i="1"/>
  <c r="P167" i="1"/>
  <c r="P166" i="1" s="1"/>
  <c r="O167" i="1"/>
  <c r="N167" i="1"/>
  <c r="M167" i="1"/>
  <c r="L167" i="1"/>
  <c r="L166" i="1" s="1"/>
  <c r="K167" i="1"/>
  <c r="J167" i="1"/>
  <c r="I167" i="1"/>
  <c r="H167" i="1"/>
  <c r="H166" i="1" s="1"/>
  <c r="G167" i="1"/>
  <c r="F167" i="1"/>
  <c r="R166" i="1"/>
  <c r="N166" i="1"/>
  <c r="J166" i="1"/>
  <c r="F166" i="1"/>
  <c r="E165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E163" i="1"/>
  <c r="R162" i="1"/>
  <c r="Q162" i="1"/>
  <c r="P162" i="1"/>
  <c r="P147" i="1" s="1"/>
  <c r="O162" i="1"/>
  <c r="N162" i="1"/>
  <c r="M162" i="1"/>
  <c r="L162" i="1"/>
  <c r="L147" i="1" s="1"/>
  <c r="K162" i="1"/>
  <c r="J162" i="1"/>
  <c r="I162" i="1"/>
  <c r="H162" i="1"/>
  <c r="H147" i="1" s="1"/>
  <c r="G162" i="1"/>
  <c r="F162" i="1"/>
  <c r="E162" i="1"/>
  <c r="E161" i="1"/>
  <c r="E160" i="1" s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59" i="1"/>
  <c r="E158" i="1"/>
  <c r="E157" i="1" s="1"/>
  <c r="R157" i="1"/>
  <c r="Q157" i="1"/>
  <c r="Q147" i="1" s="1"/>
  <c r="P157" i="1"/>
  <c r="O157" i="1"/>
  <c r="O147" i="1" s="1"/>
  <c r="N157" i="1"/>
  <c r="M157" i="1"/>
  <c r="M147" i="1" s="1"/>
  <c r="L157" i="1"/>
  <c r="K157" i="1"/>
  <c r="K147" i="1" s="1"/>
  <c r="J157" i="1"/>
  <c r="I157" i="1"/>
  <c r="I147" i="1" s="1"/>
  <c r="H157" i="1"/>
  <c r="G157" i="1"/>
  <c r="G147" i="1" s="1"/>
  <c r="F157" i="1"/>
  <c r="E155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E153" i="1"/>
  <c r="E151" i="1" s="1"/>
  <c r="E152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R147" i="1"/>
  <c r="N147" i="1"/>
  <c r="J147" i="1"/>
  <c r="F147" i="1"/>
  <c r="E146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R133" i="1"/>
  <c r="Q133" i="1"/>
  <c r="P133" i="1"/>
  <c r="O133" i="1"/>
  <c r="O132" i="1" s="1"/>
  <c r="N133" i="1"/>
  <c r="M133" i="1"/>
  <c r="L133" i="1"/>
  <c r="K133" i="1"/>
  <c r="K132" i="1" s="1"/>
  <c r="J133" i="1"/>
  <c r="I133" i="1"/>
  <c r="H133" i="1"/>
  <c r="G133" i="1"/>
  <c r="G132" i="1" s="1"/>
  <c r="F133" i="1"/>
  <c r="E133" i="1"/>
  <c r="R132" i="1"/>
  <c r="Q132" i="1"/>
  <c r="P132" i="1"/>
  <c r="N132" i="1"/>
  <c r="M132" i="1"/>
  <c r="L132" i="1"/>
  <c r="J132" i="1"/>
  <c r="I132" i="1"/>
  <c r="H132" i="1"/>
  <c r="F132" i="1"/>
  <c r="E132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R105" i="1"/>
  <c r="Q105" i="1"/>
  <c r="Q97" i="1" s="1"/>
  <c r="Q324" i="1" s="1"/>
  <c r="P105" i="1"/>
  <c r="O105" i="1"/>
  <c r="N105" i="1"/>
  <c r="M105" i="1"/>
  <c r="M97" i="1" s="1"/>
  <c r="M324" i="1" s="1"/>
  <c r="L105" i="1"/>
  <c r="K105" i="1"/>
  <c r="J105" i="1"/>
  <c r="I105" i="1"/>
  <c r="I97" i="1" s="1"/>
  <c r="I324" i="1" s="1"/>
  <c r="H105" i="1"/>
  <c r="G105" i="1"/>
  <c r="F105" i="1"/>
  <c r="E105" i="1"/>
  <c r="E97" i="1" s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R97" i="1"/>
  <c r="P97" i="1"/>
  <c r="O97" i="1"/>
  <c r="O326" i="1" s="1"/>
  <c r="N97" i="1"/>
  <c r="L97" i="1"/>
  <c r="K97" i="1"/>
  <c r="J97" i="1"/>
  <c r="H97" i="1"/>
  <c r="G97" i="1"/>
  <c r="F97" i="1"/>
  <c r="E96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E93" i="1"/>
  <c r="E91" i="1" s="1"/>
  <c r="E90" i="1" s="1"/>
  <c r="E92" i="1"/>
  <c r="R91" i="1"/>
  <c r="R90" i="1" s="1"/>
  <c r="Q91" i="1"/>
  <c r="P91" i="1"/>
  <c r="O91" i="1"/>
  <c r="N91" i="1"/>
  <c r="N90" i="1" s="1"/>
  <c r="M91" i="1"/>
  <c r="L91" i="1"/>
  <c r="K91" i="1"/>
  <c r="J91" i="1"/>
  <c r="J90" i="1" s="1"/>
  <c r="I91" i="1"/>
  <c r="H91" i="1"/>
  <c r="G91" i="1"/>
  <c r="F91" i="1"/>
  <c r="F90" i="1" s="1"/>
  <c r="Q90" i="1"/>
  <c r="P90" i="1"/>
  <c r="O90" i="1"/>
  <c r="M90" i="1"/>
  <c r="L90" i="1"/>
  <c r="K90" i="1"/>
  <c r="I90" i="1"/>
  <c r="H90" i="1"/>
  <c r="G90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R50" i="1"/>
  <c r="Q50" i="1"/>
  <c r="P50" i="1"/>
  <c r="P49" i="1" s="1"/>
  <c r="O50" i="1"/>
  <c r="N50" i="1"/>
  <c r="M50" i="1"/>
  <c r="L50" i="1"/>
  <c r="L49" i="1" s="1"/>
  <c r="K50" i="1"/>
  <c r="J50" i="1"/>
  <c r="I50" i="1"/>
  <c r="H50" i="1"/>
  <c r="H49" i="1" s="1"/>
  <c r="G50" i="1"/>
  <c r="F50" i="1"/>
  <c r="E50" i="1"/>
  <c r="R49" i="1"/>
  <c r="Q49" i="1"/>
  <c r="O49" i="1"/>
  <c r="N49" i="1"/>
  <c r="M49" i="1"/>
  <c r="K49" i="1"/>
  <c r="J49" i="1"/>
  <c r="I49" i="1"/>
  <c r="G49" i="1"/>
  <c r="F49" i="1"/>
  <c r="E49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R20" i="1"/>
  <c r="R324" i="1" s="1"/>
  <c r="Q20" i="1"/>
  <c r="P20" i="1"/>
  <c r="O20" i="1"/>
  <c r="N20" i="1"/>
  <c r="N324" i="1" s="1"/>
  <c r="M20" i="1"/>
  <c r="L20" i="1"/>
  <c r="K20" i="1"/>
  <c r="J20" i="1"/>
  <c r="J324" i="1" s="1"/>
  <c r="I20" i="1"/>
  <c r="H20" i="1"/>
  <c r="G20" i="1"/>
  <c r="F20" i="1"/>
  <c r="F324" i="1" s="1"/>
  <c r="E20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R10" i="1"/>
  <c r="R9" i="1" s="1"/>
  <c r="Q10" i="1"/>
  <c r="P10" i="1"/>
  <c r="O10" i="1"/>
  <c r="N10" i="1"/>
  <c r="N9" i="1" s="1"/>
  <c r="M10" i="1"/>
  <c r="L10" i="1"/>
  <c r="K10" i="1"/>
  <c r="J10" i="1"/>
  <c r="J9" i="1" s="1"/>
  <c r="I10" i="1"/>
  <c r="H10" i="1"/>
  <c r="G10" i="1"/>
  <c r="F10" i="1"/>
  <c r="F9" i="1" s="1"/>
  <c r="E10" i="1"/>
  <c r="Q9" i="1"/>
  <c r="Q342" i="1" s="1"/>
  <c r="Q290" i="1" s="1"/>
  <c r="P9" i="1"/>
  <c r="O9" i="1"/>
  <c r="O309" i="1" s="1"/>
  <c r="M9" i="1"/>
  <c r="M342" i="1" s="1"/>
  <c r="M290" i="1" s="1"/>
  <c r="L9" i="1"/>
  <c r="K9" i="1"/>
  <c r="I9" i="1"/>
  <c r="I342" i="1" s="1"/>
  <c r="I290" i="1" s="1"/>
  <c r="H9" i="1"/>
  <c r="G9" i="1"/>
  <c r="E9" i="1"/>
  <c r="K309" i="1" l="1"/>
  <c r="P342" i="1"/>
  <c r="P290" i="1" s="1"/>
  <c r="G324" i="1"/>
  <c r="K324" i="1"/>
  <c r="O324" i="1"/>
  <c r="K342" i="1"/>
  <c r="K290" i="1" s="1"/>
  <c r="J342" i="1"/>
  <c r="J290" i="1" s="1"/>
  <c r="J326" i="1"/>
  <c r="J309" i="1"/>
  <c r="G309" i="1"/>
  <c r="L309" i="1"/>
  <c r="H324" i="1"/>
  <c r="L324" i="1"/>
  <c r="P324" i="1"/>
  <c r="G326" i="1"/>
  <c r="E272" i="1"/>
  <c r="F342" i="1"/>
  <c r="F290" i="1" s="1"/>
  <c r="F326" i="1"/>
  <c r="F309" i="1"/>
  <c r="N342" i="1"/>
  <c r="N290" i="1" s="1"/>
  <c r="N326" i="1"/>
  <c r="N309" i="1"/>
  <c r="R342" i="1"/>
  <c r="R290" i="1" s="1"/>
  <c r="R326" i="1"/>
  <c r="R309" i="1"/>
  <c r="H342" i="1"/>
  <c r="H290" i="1" s="1"/>
  <c r="E147" i="1"/>
  <c r="E342" i="1" s="1"/>
  <c r="E290" i="1" s="1"/>
  <c r="E184" i="1"/>
  <c r="E326" i="1" s="1"/>
  <c r="H309" i="1"/>
  <c r="P309" i="1"/>
  <c r="O342" i="1"/>
  <c r="O290" i="1" s="1"/>
  <c r="E309" i="1"/>
  <c r="I309" i="1"/>
  <c r="M309" i="1"/>
  <c r="Q309" i="1"/>
  <c r="H326" i="1"/>
  <c r="L326" i="1"/>
  <c r="P326" i="1"/>
  <c r="L342" i="1"/>
  <c r="L290" i="1" s="1"/>
  <c r="G342" i="1"/>
  <c r="G290" i="1" s="1"/>
  <c r="I326" i="1"/>
  <c r="M326" i="1"/>
  <c r="Q326" i="1"/>
  <c r="K326" i="1"/>
  <c r="E324" i="1" l="1"/>
</calcChain>
</file>

<file path=xl/sharedStrings.xml><?xml version="1.0" encoding="utf-8"?>
<sst xmlns="http://schemas.openxmlformats.org/spreadsheetml/2006/main" count="341" uniqueCount="335">
  <si>
    <t>Phụ lục 5</t>
  </si>
  <si>
    <t xml:space="preserve">
TỔNG HỢP DANH SÁCH HỘ NGHÈO ĐĂNG KÝ THOÁT NGHÈO BỀN VỮNG NĂM 2018 
TRÊN ĐỊA BÀN HUYỆN TÂY GIANG</t>
  </si>
  <si>
    <t>(Kèm theo Công văn số 614/LĐTBXH-BTXH ngày 09/5/2018 của Sở Lao động - Thương binh và Xã hội tỉnh Quảng Nam)</t>
  </si>
  <si>
    <t xml:space="preserve">STT </t>
  </si>
  <si>
    <t>Họ và tên hộ nghèo đăng ký thoát nghèo bền vững</t>
  </si>
  <si>
    <t>Năm sinh</t>
  </si>
  <si>
    <t>Số nhân khẩu của hộ nghèo đăng ký thoát nghèo bền vững</t>
  </si>
  <si>
    <t>Tình trạng vay vốn tại Ngân hàng Chính sách xã hội (vay theo diện hộ nghèo)</t>
  </si>
  <si>
    <t>Tình trạng đi học</t>
  </si>
  <si>
    <t>Nam</t>
  </si>
  <si>
    <t>Nữ</t>
  </si>
  <si>
    <t>Tổng số</t>
  </si>
  <si>
    <t>Trong đó:</t>
  </si>
  <si>
    <t>Đã vay vốn</t>
  </si>
  <si>
    <t>Nhu cầu vay mới (tr.đồng)</t>
  </si>
  <si>
    <t>Mẫu giáo (3-5 tuổi)</t>
  </si>
  <si>
    <t xml:space="preserve">Tiểu học (Lớp 1-5) </t>
  </si>
  <si>
    <t>Trung học cơ sở (Lớp 6-9)</t>
  </si>
  <si>
    <t xml:space="preserve">Trung học phổ thông (Lớp 10-12) </t>
  </si>
  <si>
    <t xml:space="preserve">Trung cấp </t>
  </si>
  <si>
    <t xml:space="preserve">Cao đẳng </t>
  </si>
  <si>
    <t xml:space="preserve">Đại học </t>
  </si>
  <si>
    <t>Đã có thẻ BHYT</t>
  </si>
  <si>
    <t>Chưa có thẻ BHYT</t>
  </si>
  <si>
    <t>Tổng số tiền đã vay (tr.đồng)</t>
  </si>
  <si>
    <t>Số tiền hiện còn nợ (tr.đồng)</t>
  </si>
  <si>
    <t>Nhu cầu vay thêm (tr.đồng)</t>
  </si>
  <si>
    <t>5=6+7</t>
  </si>
  <si>
    <t>I</t>
  </si>
  <si>
    <t>Xã Dang</t>
  </si>
  <si>
    <t>Thôn Tưr</t>
  </si>
  <si>
    <t>Alăng Bhùm</t>
  </si>
  <si>
    <t>Alăng Keng</t>
  </si>
  <si>
    <t>Hốih Luông</t>
  </si>
  <si>
    <t>Alăng Agrấy</t>
  </si>
  <si>
    <t>Alăng Chèo</t>
  </si>
  <si>
    <t>Thôn K'xêêng</t>
  </si>
  <si>
    <t>Hốih Đơn</t>
  </si>
  <si>
    <t>Alăng Đẹp</t>
  </si>
  <si>
    <t>Hồ Văn Dinh</t>
  </si>
  <si>
    <t>Thôn Z'lao</t>
  </si>
  <si>
    <t>Bríu Xia</t>
  </si>
  <si>
    <t>Bríu Nao</t>
  </si>
  <si>
    <t>Bríu Le</t>
  </si>
  <si>
    <t>Bling Ngúa</t>
  </si>
  <si>
    <t>HỐih Kiếp</t>
  </si>
  <si>
    <t>Bríu Clíp</t>
  </si>
  <si>
    <t>Thôn Alua</t>
  </si>
  <si>
    <t>Hôih Luốc</t>
  </si>
  <si>
    <t>Thôn K'la</t>
  </si>
  <si>
    <t>Arất Thiên</t>
  </si>
  <si>
    <t>C'lâu Mêêl</t>
  </si>
  <si>
    <t>Bling Tươi</t>
  </si>
  <si>
    <t>BnưỚch Đhơơm</t>
  </si>
  <si>
    <t>Bnướch Toàn</t>
  </si>
  <si>
    <t>Thôn K'tiếc</t>
  </si>
  <si>
    <t>Bnướch Đhâu</t>
  </si>
  <si>
    <t>Bhnướch Cháu</t>
  </si>
  <si>
    <t>Bhnướch Bênh</t>
  </si>
  <si>
    <t>Blúp Lực</t>
  </si>
  <si>
    <t>Blúp Liên</t>
  </si>
  <si>
    <t>Thôn Ađâu</t>
  </si>
  <si>
    <t>Alăng Phinh</t>
  </si>
  <si>
    <t>Alăng Play</t>
  </si>
  <si>
    <t>Thôn Arui</t>
  </si>
  <si>
    <t>Bnướch Ương</t>
  </si>
  <si>
    <t>Alăng Kiết</t>
  </si>
  <si>
    <t>BnưỚch Ước</t>
  </si>
  <si>
    <t>Bnướch Uy</t>
  </si>
  <si>
    <t>II</t>
  </si>
  <si>
    <t>Xã Avương</t>
  </si>
  <si>
    <t>Thôn T'ghê</t>
  </si>
  <si>
    <t xml:space="preserve">Arâl Mưi </t>
  </si>
  <si>
    <t>Arâl Glế</t>
  </si>
  <si>
    <t>Bhling  Kớơt</t>
  </si>
  <si>
    <t>Arâl Hinh</t>
  </si>
  <si>
    <t>Bhling Din</t>
  </si>
  <si>
    <t xml:space="preserve">Arâl Hoan </t>
  </si>
  <si>
    <t>Thôn Apát</t>
  </si>
  <si>
    <t>Zơ râm Ngăm</t>
  </si>
  <si>
    <t>Alăng Bách</t>
  </si>
  <si>
    <t>Zrâm Nem</t>
  </si>
  <si>
    <t>Alăng Được</t>
  </si>
  <si>
    <t>Alăng Vơơ</t>
  </si>
  <si>
    <t>Thôn Bhlố I</t>
  </si>
  <si>
    <t>Alăng Nới</t>
  </si>
  <si>
    <t>Alăng thị Nam</t>
  </si>
  <si>
    <t>Thôn Bhlố II</t>
  </si>
  <si>
    <t>Alăng Ếch</t>
  </si>
  <si>
    <t>Alăng Ngúi</t>
  </si>
  <si>
    <t>Thôn Aréc</t>
  </si>
  <si>
    <t>Alăng Bhây</t>
  </si>
  <si>
    <t xml:space="preserve">Ating Ngái </t>
  </si>
  <si>
    <t xml:space="preserve">         </t>
  </si>
  <si>
    <t>Ating Diên</t>
  </si>
  <si>
    <t xml:space="preserve">Ating Quý </t>
  </si>
  <si>
    <t>Ating Doan</t>
  </si>
  <si>
    <t xml:space="preserve">Ating Vê </t>
  </si>
  <si>
    <t>Alăng Avăng</t>
  </si>
  <si>
    <t>Ating Dâng</t>
  </si>
  <si>
    <t>Ating Việt</t>
  </si>
  <si>
    <t xml:space="preserve">Ating Dang </t>
  </si>
  <si>
    <t>Thôn Xà'ơi I</t>
  </si>
  <si>
    <t xml:space="preserve">Arâl Blập </t>
  </si>
  <si>
    <t>Arâl Phi</t>
  </si>
  <si>
    <t>Arâl Kachi</t>
  </si>
  <si>
    <t>Thôn Xà'ơi II</t>
  </si>
  <si>
    <t>Arâl Mý</t>
  </si>
  <si>
    <t>Thôn Xà'ơi III</t>
  </si>
  <si>
    <t>Arâl Nui</t>
  </si>
  <si>
    <t>Bhướch Bình</t>
  </si>
  <si>
    <t>Bling Hưa</t>
  </si>
  <si>
    <t>III</t>
  </si>
  <si>
    <t>Xã Anông</t>
  </si>
  <si>
    <t>Thôn Arớt</t>
  </si>
  <si>
    <t>Bling Khuy</t>
  </si>
  <si>
    <t>Bờling Náo</t>
  </si>
  <si>
    <t>Pơloong Tanh</t>
  </si>
  <si>
    <t>Thôn Axòo</t>
  </si>
  <si>
    <t>Arâl Ngọc</t>
  </si>
  <si>
    <t>IV</t>
  </si>
  <si>
    <t>Xã Atiêng</t>
  </si>
  <si>
    <t>Thôn Ahu</t>
  </si>
  <si>
    <t>Hồ Văn Viên</t>
  </si>
  <si>
    <t>Bling Rới</t>
  </si>
  <si>
    <t>Zơrâm Lương</t>
  </si>
  <si>
    <t>Thôn Tàvàng</t>
  </si>
  <si>
    <t>Arất Na</t>
  </si>
  <si>
    <t>Bling Thị Nhược</t>
  </si>
  <si>
    <t>Thôn R'bhướp</t>
  </si>
  <si>
    <t>Hốih Bớch</t>
  </si>
  <si>
    <t>A lăng Khô</t>
  </si>
  <si>
    <t>Zơ râm Nông</t>
  </si>
  <si>
    <t>Blúp Anh</t>
  </si>
  <si>
    <t>Bríu Bảy</t>
  </si>
  <si>
    <t>Alăng Tâm</t>
  </si>
  <si>
    <t>Rơđêl Thị Mléc</t>
  </si>
  <si>
    <t>Bhướch Cơn</t>
  </si>
  <si>
    <t>Arâl Chiêng</t>
  </si>
  <si>
    <t>Thôn Achiing</t>
  </si>
  <si>
    <t>Pơloong Ngắp</t>
  </si>
  <si>
    <t>Pơloong Nghiệp</t>
  </si>
  <si>
    <t>Alăng Blấy</t>
  </si>
  <si>
    <t>Bling Blâl</t>
  </si>
  <si>
    <t xml:space="preserve">     </t>
  </si>
  <si>
    <t>Hốih A viêr</t>
  </si>
  <si>
    <t>Bling Mầu</t>
  </si>
  <si>
    <t>Thôn Agrồng</t>
  </si>
  <si>
    <t>Bríu Bắc</t>
  </si>
  <si>
    <t>Pơ loong Đai</t>
  </si>
  <si>
    <t>Thôn Zrượt</t>
  </si>
  <si>
    <t>Agiêng Hơng</t>
  </si>
  <si>
    <t>Bling Mil</t>
  </si>
  <si>
    <t>Pơloong Mong</t>
  </si>
  <si>
    <t>Pơloong Nghee</t>
  </si>
  <si>
    <t>A giêng Hằng</t>
  </si>
  <si>
    <t>Pơ loong Níp</t>
  </si>
  <si>
    <t>V</t>
  </si>
  <si>
    <t>Xã Lăng</t>
  </si>
  <si>
    <t>Thôn Aró</t>
  </si>
  <si>
    <t>Zơâm Bhrắc</t>
  </si>
  <si>
    <t>Bríu Niêm</t>
  </si>
  <si>
    <t>Thôn J'da</t>
  </si>
  <si>
    <t>Cơlâu Thêm</t>
  </si>
  <si>
    <t>Thôn Pơr'ning</t>
  </si>
  <si>
    <t>Alăng Bêêu</t>
  </si>
  <si>
    <t>Thôn Tàri</t>
  </si>
  <si>
    <t>Cơlâu Anh</t>
  </si>
  <si>
    <t>Thôn Bhalừa</t>
  </si>
  <si>
    <t>Alăng Zó</t>
  </si>
  <si>
    <t>Thôn Arớh</t>
  </si>
  <si>
    <t>Cơ Lâu Trăm</t>
  </si>
  <si>
    <t>VI</t>
  </si>
  <si>
    <t>Xã Bhalêê</t>
  </si>
  <si>
    <t>Thôn Bhloóc</t>
  </si>
  <si>
    <t>Bling Mơi</t>
  </si>
  <si>
    <t>18/8/1992</t>
  </si>
  <si>
    <t>Bnướch Đôm</t>
  </si>
  <si>
    <t>Thôn Arung</t>
  </si>
  <si>
    <t>Aviết Nhương</t>
  </si>
  <si>
    <t>Aviết Long</t>
  </si>
  <si>
    <t>Thôn R'cung</t>
  </si>
  <si>
    <t>Alăng Chức</t>
  </si>
  <si>
    <t>ALăng Biên</t>
  </si>
  <si>
    <t>19/7/1995</t>
  </si>
  <si>
    <t>Thôn Tàlàng</t>
  </si>
  <si>
    <t>Alăng Dênh</t>
  </si>
  <si>
    <t>Alăng Dứt</t>
  </si>
  <si>
    <t>Thôn Atép 2</t>
  </si>
  <si>
    <t>Tarương Dớch</t>
  </si>
  <si>
    <t>Thôn Agiốc</t>
  </si>
  <si>
    <t>Alăng Lớp</t>
  </si>
  <si>
    <t>Thôn Auung</t>
  </si>
  <si>
    <t>Bling Đối</t>
  </si>
  <si>
    <t>VII</t>
  </si>
  <si>
    <t>Xã Tr'hy</t>
  </si>
  <si>
    <t>Thôn Voòng</t>
  </si>
  <si>
    <t>Cơlâu Bhếnh</t>
  </si>
  <si>
    <t>Zơrâm Prương</t>
  </si>
  <si>
    <t>1987</t>
  </si>
  <si>
    <t>Cơlâu Thị Hơi</t>
  </si>
  <si>
    <t>1996</t>
  </si>
  <si>
    <t>NguyỄn Văn Minh</t>
  </si>
  <si>
    <t>1991</t>
  </si>
  <si>
    <t>Thôn Abanh I</t>
  </si>
  <si>
    <t>HỐih Nhung</t>
  </si>
  <si>
    <t>Pơloong Chu</t>
  </si>
  <si>
    <t>1990</t>
  </si>
  <si>
    <t>Bling Rơ</t>
  </si>
  <si>
    <t>Thôn Dầm I</t>
  </si>
  <si>
    <t>Zơrâm TuẤn</t>
  </si>
  <si>
    <t>Alăng Dinh</t>
  </si>
  <si>
    <t>1983</t>
  </si>
  <si>
    <t>Alăng Giới</t>
  </si>
  <si>
    <t>1988</t>
  </si>
  <si>
    <t>Thôn Dầm II</t>
  </si>
  <si>
    <t>Zơrâm ĐưỚc</t>
  </si>
  <si>
    <t>1982</t>
  </si>
  <si>
    <t>Thôn Ariêu</t>
  </si>
  <si>
    <t>NguyỄn Đình Thép</t>
  </si>
  <si>
    <t>VIII</t>
  </si>
  <si>
    <t>Xã Gari</t>
  </si>
  <si>
    <t>Thôn Dading</t>
  </si>
  <si>
    <t>Pơloong Riên</t>
  </si>
  <si>
    <t xml:space="preserve">Hốih Thị Char  </t>
  </si>
  <si>
    <t>Bling Thị Mít</t>
  </si>
  <si>
    <t>Bríu Pách</t>
  </si>
  <si>
    <t>Bríu Đra</t>
  </si>
  <si>
    <t>Bríu Pênh</t>
  </si>
  <si>
    <t>Pơ loong Ch'rân</t>
  </si>
  <si>
    <t>Zơ rân Tr'tốc</t>
  </si>
  <si>
    <t>Bling Nhum</t>
  </si>
  <si>
    <t>Pơloong Lắ</t>
  </si>
  <si>
    <t>Bríu Tích</t>
  </si>
  <si>
    <t>Thôn Apool</t>
  </si>
  <si>
    <t>Alăng Đruốt</t>
  </si>
  <si>
    <t>Pơloong Thị Đát</t>
  </si>
  <si>
    <t>Bling Đào</t>
  </si>
  <si>
    <t>Pơloong Điêl</t>
  </si>
  <si>
    <t>Pơloong Thị Điếc</t>
  </si>
  <si>
    <t>Pơloong Điềm</t>
  </si>
  <si>
    <t>Bhling Hoa</t>
  </si>
  <si>
    <t>Bling Thị Chêên</t>
  </si>
  <si>
    <t>Thôn Pứt</t>
  </si>
  <si>
    <t>HốiH Xưm</t>
  </si>
  <si>
    <t>Hốih Xam</t>
  </si>
  <si>
    <t>Pơloong Nhiên</t>
  </si>
  <si>
    <t>Thôn Glao</t>
  </si>
  <si>
    <t>Bling Xíah</t>
  </si>
  <si>
    <t xml:space="preserve">Ríah Văn Nhắh  </t>
  </si>
  <si>
    <t xml:space="preserve">Tangông Chí Kiên  </t>
  </si>
  <si>
    <t>Bríu Thị Hin</t>
  </si>
  <si>
    <t>Ríah Văn Rớih</t>
  </si>
  <si>
    <t>Tangôn Lăng</t>
  </si>
  <si>
    <t>Ađíh Thị Ahanh</t>
  </si>
  <si>
    <t>Coor Thị Ham</t>
  </si>
  <si>
    <t>Zơrâm Nhúa</t>
  </si>
  <si>
    <t>Thôn Arooi</t>
  </si>
  <si>
    <t xml:space="preserve">Alăng Kom  </t>
  </si>
  <si>
    <t xml:space="preserve">Alăng Thị Kim </t>
  </si>
  <si>
    <t>Alăng Kil</t>
  </si>
  <si>
    <t>Pơloong Tíc</t>
  </si>
  <si>
    <t>Zơrâm Bhíah</t>
  </si>
  <si>
    <t>Zơrâm Thị Tr'Tới</t>
  </si>
  <si>
    <t>Bríu Mơ</t>
  </si>
  <si>
    <t>Zơrâm Thị En</t>
  </si>
  <si>
    <t>Alăng Nhên</t>
  </si>
  <si>
    <t>Thôn Ating</t>
  </si>
  <si>
    <t>Koor Dịu</t>
  </si>
  <si>
    <t>Alăng Đức</t>
  </si>
  <si>
    <t>Coor Nhím</t>
  </si>
  <si>
    <t>Pơloong Yu</t>
  </si>
  <si>
    <t>Ríah Niêm</t>
  </si>
  <si>
    <t>Zơrâm Vê</t>
  </si>
  <si>
    <t>Ríah Nép</t>
  </si>
  <si>
    <t>Zơrâm Nháo</t>
  </si>
  <si>
    <t>Pơloong Cao</t>
  </si>
  <si>
    <t>IX</t>
  </si>
  <si>
    <t>Xã Axan</t>
  </si>
  <si>
    <t>Thôn Agríh</t>
  </si>
  <si>
    <t>Blúp Chiêu</t>
  </si>
  <si>
    <t>Thôn Ganil</t>
  </si>
  <si>
    <t>HốiH Buối</t>
  </si>
  <si>
    <t>Hốih Ngưu</t>
  </si>
  <si>
    <t>Tangôn Nhêu</t>
  </si>
  <si>
    <t>Hối h Kiều</t>
  </si>
  <si>
    <t>Pơloong Pôl</t>
  </si>
  <si>
    <t>Hốih Yếu</t>
  </si>
  <si>
    <t>Tangôn Thơm</t>
  </si>
  <si>
    <t>Thôn Arầng 1</t>
  </si>
  <si>
    <t>Bling Nghị</t>
  </si>
  <si>
    <t>Thôn Arầng 3</t>
  </si>
  <si>
    <t>Bríu Tâm</t>
  </si>
  <si>
    <t>Alăng Moi</t>
  </si>
  <si>
    <t>Thôn K'noonh 1</t>
  </si>
  <si>
    <t>Zơrâm Ngái</t>
  </si>
  <si>
    <t>Bling Thị Trúah</t>
  </si>
  <si>
    <t>Bling Nôi</t>
  </si>
  <si>
    <t>Hốih Tó</t>
  </si>
  <si>
    <t>Alăng lanh</t>
  </si>
  <si>
    <t>Hốih Riêng</t>
  </si>
  <si>
    <t>Bling Tơi</t>
  </si>
  <si>
    <t>Hốih Bằng</t>
  </si>
  <si>
    <t>Bling Tiếc</t>
  </si>
  <si>
    <t>Zơrâm Nhựa</t>
  </si>
  <si>
    <t>Thôn K'noonh 3</t>
  </si>
  <si>
    <t>Alăng Xanh</t>
  </si>
  <si>
    <t>Alăng Nhật</t>
  </si>
  <si>
    <t>Zơrâm Linh</t>
  </si>
  <si>
    <t>Alăng Nha</t>
  </si>
  <si>
    <t>X</t>
  </si>
  <si>
    <t>Xã Ch' ơm</t>
  </si>
  <si>
    <t>Thôn Atu 1</t>
  </si>
  <si>
    <t>Pơloong Rang</t>
  </si>
  <si>
    <t>Tangôn Nuốh</t>
  </si>
  <si>
    <t>Tangôn Ới</t>
  </si>
  <si>
    <t>Thôn Cha'nốc</t>
  </si>
  <si>
    <t>Pơloong Na</t>
  </si>
  <si>
    <t>Alăng Nghênh</t>
  </si>
  <si>
    <t>Thôn Zrướt</t>
  </si>
  <si>
    <t>Riáh Tríu</t>
  </si>
  <si>
    <t>Pơloong Nhin</t>
  </si>
  <si>
    <t>Bling Tuấn</t>
  </si>
  <si>
    <t>Bling Tía</t>
  </si>
  <si>
    <t>Thôn H'júh</t>
  </si>
  <si>
    <t>Bríu Bhới</t>
  </si>
  <si>
    <t>Tangôn Thư</t>
  </si>
  <si>
    <t>Thôn Achoong</t>
  </si>
  <si>
    <t>Tổng cộng</t>
  </si>
  <si>
    <t>Tây Giang, ngày ...... tháng 8 năm 2017</t>
  </si>
  <si>
    <t>TM. ỦY BAN NHÂN DÂN</t>
  </si>
  <si>
    <t>Người lập biểu</t>
  </si>
  <si>
    <t>CHỦ TỊCH</t>
  </si>
  <si>
    <t>PHÓ CHỦ TỊCH</t>
  </si>
  <si>
    <t>Arất Blúi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</si>
</sst>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1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shrinkToFit="1"/>
    </xf>
    <xf numFmtId="164" fontId="10" fillId="0" borderId="2" xfId="0" applyNumberFormat="1" applyFont="1" applyFill="1" applyBorder="1" applyAlignment="1">
      <alignment shrinkToFit="1"/>
    </xf>
    <xf numFmtId="164" fontId="10" fillId="0" borderId="2" xfId="0" applyNumberFormat="1" applyFont="1" applyFill="1" applyBorder="1" applyAlignment="1">
      <alignment horizontal="right" shrinkToFit="1"/>
    </xf>
    <xf numFmtId="0" fontId="2" fillId="0" borderId="0" xfId="0" applyFont="1" applyFill="1"/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shrinkToFit="1"/>
    </xf>
    <xf numFmtId="164" fontId="12" fillId="0" borderId="2" xfId="1" applyNumberFormat="1" applyFont="1" applyFill="1" applyBorder="1" applyAlignment="1">
      <alignment shrinkToFit="1"/>
    </xf>
    <xf numFmtId="164" fontId="12" fillId="0" borderId="2" xfId="1" applyNumberFormat="1" applyFont="1" applyFill="1" applyBorder="1" applyAlignment="1">
      <alignment horizontal="right" shrinkToFit="1"/>
    </xf>
    <xf numFmtId="0" fontId="11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shrinkToFit="1"/>
    </xf>
    <xf numFmtId="0" fontId="11" fillId="0" borderId="2" xfId="0" applyFont="1" applyFill="1" applyBorder="1" applyAlignment="1"/>
    <xf numFmtId="0" fontId="11" fillId="0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left" shrinkToFit="1"/>
    </xf>
    <xf numFmtId="0" fontId="6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0" fontId="11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0" fillId="0" borderId="3" xfId="0" applyFont="1" applyFill="1" applyBorder="1" applyAlignment="1"/>
    <xf numFmtId="0" fontId="10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1" fillId="0" borderId="2" xfId="0" applyFont="1" applyFill="1" applyBorder="1"/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/>
    </xf>
    <xf numFmtId="0" fontId="14" fillId="0" borderId="0" xfId="0" applyFont="1" applyFill="1"/>
    <xf numFmtId="164" fontId="5" fillId="0" borderId="2" xfId="1" applyNumberFormat="1" applyFont="1" applyFill="1" applyBorder="1" applyAlignment="1">
      <alignment horizontal="center" shrinkToFit="1"/>
    </xf>
    <xf numFmtId="164" fontId="10" fillId="0" borderId="2" xfId="1" applyNumberFormat="1" applyFont="1" applyFill="1" applyBorder="1" applyAlignment="1">
      <alignment shrinkToFit="1"/>
    </xf>
    <xf numFmtId="164" fontId="10" fillId="0" borderId="2" xfId="1" applyNumberFormat="1" applyFont="1" applyFill="1" applyBorder="1" applyAlignment="1">
      <alignment horizontal="right" shrinkToFit="1"/>
    </xf>
    <xf numFmtId="0" fontId="12" fillId="0" borderId="2" xfId="0" applyFont="1" applyFill="1" applyBorder="1" applyAlignment="1"/>
    <xf numFmtId="0" fontId="12" fillId="0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 shrinkToFit="1"/>
    </xf>
    <xf numFmtId="164" fontId="11" fillId="0" borderId="2" xfId="1" applyNumberFormat="1" applyFont="1" applyFill="1" applyBorder="1" applyAlignment="1">
      <alignment shrinkToFit="1"/>
    </xf>
    <xf numFmtId="164" fontId="11" fillId="0" borderId="2" xfId="1" applyNumberFormat="1" applyFont="1" applyFill="1" applyBorder="1" applyAlignment="1">
      <alignment horizontal="right" shrinkToFit="1"/>
    </xf>
    <xf numFmtId="0" fontId="6" fillId="0" borderId="2" xfId="0" applyFont="1" applyFill="1" applyBorder="1" applyAlignment="1"/>
    <xf numFmtId="0" fontId="13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right" shrinkToFit="1"/>
    </xf>
    <xf numFmtId="0" fontId="10" fillId="0" borderId="2" xfId="0" applyFont="1" applyFill="1" applyBorder="1" applyAlignment="1">
      <alignment wrapText="1"/>
    </xf>
    <xf numFmtId="164" fontId="6" fillId="0" borderId="2" xfId="1" quotePrefix="1" applyNumberFormat="1" applyFont="1" applyFill="1" applyBorder="1" applyAlignment="1">
      <alignment horizontal="center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164" fontId="4" fillId="0" borderId="2" xfId="1" applyNumberFormat="1" applyFont="1" applyFill="1" applyBorder="1" applyAlignment="1">
      <alignment shrinkToFit="1"/>
    </xf>
    <xf numFmtId="0" fontId="11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164" fontId="6" fillId="0" borderId="2" xfId="1" quotePrefix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2" xfId="1" quotePrefix="1" applyNumberFormat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vertical="center" wrapText="1"/>
    </xf>
    <xf numFmtId="0" fontId="15" fillId="0" borderId="2" xfId="3" applyFont="1" applyFill="1" applyBorder="1" applyAlignment="1">
      <alignment vertical="center" wrapText="1"/>
    </xf>
    <xf numFmtId="0" fontId="16" fillId="0" borderId="2" xfId="3" applyFont="1" applyFill="1" applyBorder="1" applyAlignment="1">
      <alignment vertical="center" wrapText="1"/>
    </xf>
    <xf numFmtId="0" fontId="12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1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wrapText="1" shrinkToFit="1"/>
    </xf>
    <xf numFmtId="164" fontId="5" fillId="0" borderId="2" xfId="1" applyNumberFormat="1" applyFont="1" applyFill="1" applyBorder="1" applyAlignment="1">
      <alignment horizontal="center" wrapText="1" shrinkToFit="1"/>
    </xf>
    <xf numFmtId="0" fontId="6" fillId="0" borderId="2" xfId="0" applyFont="1" applyFill="1" applyBorder="1" applyAlignment="1">
      <alignment horizontal="center" wrapText="1" shrinkToFit="1"/>
    </xf>
    <xf numFmtId="164" fontId="6" fillId="0" borderId="2" xfId="1" applyNumberFormat="1" applyFont="1" applyFill="1" applyBorder="1" applyAlignment="1">
      <alignment horizontal="center" wrapText="1" shrinkToFit="1"/>
    </xf>
    <xf numFmtId="0" fontId="6" fillId="0" borderId="2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shrinkToFit="1"/>
    </xf>
    <xf numFmtId="164" fontId="5" fillId="0" borderId="0" xfId="1" applyNumberFormat="1" applyFont="1" applyFill="1" applyBorder="1" applyAlignment="1">
      <alignment horizontal="center" shrinkToFi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shrinkToFit="1"/>
    </xf>
    <xf numFmtId="164" fontId="6" fillId="0" borderId="0" xfId="1" applyNumberFormat="1" applyFont="1" applyFill="1" applyBorder="1" applyAlignment="1">
      <alignment horizontal="center" shrinkToFit="1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Normal 63" xfId="2"/>
    <cellStyle name="Normal 6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7"/>
  <sheetViews>
    <sheetView tabSelected="1" workbookViewId="0">
      <selection activeCell="U6" sqref="U6"/>
    </sheetView>
  </sheetViews>
  <sheetFormatPr defaultRowHeight="18.75" x14ac:dyDescent="0.3"/>
  <cols>
    <col min="1" max="1" width="5.42578125" style="2" customWidth="1"/>
    <col min="2" max="2" width="18.42578125" style="2" customWidth="1"/>
    <col min="3" max="3" width="10.42578125" style="100" customWidth="1"/>
    <col min="4" max="4" width="10.140625" style="101" customWidth="1"/>
    <col min="5" max="5" width="8.28515625" style="97" customWidth="1"/>
    <col min="6" max="6" width="8.5703125" style="98" customWidth="1"/>
    <col min="7" max="8" width="7" style="98" customWidth="1"/>
    <col min="9" max="9" width="7.42578125" style="98" customWidth="1"/>
    <col min="10" max="10" width="6.28515625" style="98" customWidth="1"/>
    <col min="11" max="11" width="8.42578125" style="98" customWidth="1"/>
    <col min="12" max="12" width="7.7109375" style="98" customWidth="1"/>
    <col min="13" max="13" width="6.140625" style="98" customWidth="1"/>
    <col min="14" max="14" width="6.85546875" style="98" customWidth="1"/>
    <col min="15" max="16" width="6.42578125" style="98" customWidth="1"/>
    <col min="17" max="17" width="5.7109375" style="98" customWidth="1"/>
    <col min="18" max="18" width="7.42578125" style="98" customWidth="1"/>
    <col min="19" max="256" width="9.140625" style="2"/>
    <col min="257" max="257" width="5.42578125" style="2" customWidth="1"/>
    <col min="258" max="258" width="18.42578125" style="2" customWidth="1"/>
    <col min="259" max="259" width="10.42578125" style="2" customWidth="1"/>
    <col min="260" max="260" width="10.140625" style="2" customWidth="1"/>
    <col min="261" max="261" width="8.28515625" style="2" customWidth="1"/>
    <col min="262" max="262" width="8.5703125" style="2" customWidth="1"/>
    <col min="263" max="264" width="7" style="2" customWidth="1"/>
    <col min="265" max="265" width="7.42578125" style="2" customWidth="1"/>
    <col min="266" max="266" width="6.28515625" style="2" customWidth="1"/>
    <col min="267" max="267" width="8.42578125" style="2" customWidth="1"/>
    <col min="268" max="268" width="7.7109375" style="2" customWidth="1"/>
    <col min="269" max="269" width="6.140625" style="2" customWidth="1"/>
    <col min="270" max="270" width="6.85546875" style="2" customWidth="1"/>
    <col min="271" max="272" width="6.42578125" style="2" customWidth="1"/>
    <col min="273" max="273" width="5.7109375" style="2" customWidth="1"/>
    <col min="274" max="274" width="7.42578125" style="2" customWidth="1"/>
    <col min="275" max="512" width="9.140625" style="2"/>
    <col min="513" max="513" width="5.42578125" style="2" customWidth="1"/>
    <col min="514" max="514" width="18.42578125" style="2" customWidth="1"/>
    <col min="515" max="515" width="10.42578125" style="2" customWidth="1"/>
    <col min="516" max="516" width="10.140625" style="2" customWidth="1"/>
    <col min="517" max="517" width="8.28515625" style="2" customWidth="1"/>
    <col min="518" max="518" width="8.5703125" style="2" customWidth="1"/>
    <col min="519" max="520" width="7" style="2" customWidth="1"/>
    <col min="521" max="521" width="7.42578125" style="2" customWidth="1"/>
    <col min="522" max="522" width="6.28515625" style="2" customWidth="1"/>
    <col min="523" max="523" width="8.42578125" style="2" customWidth="1"/>
    <col min="524" max="524" width="7.7109375" style="2" customWidth="1"/>
    <col min="525" max="525" width="6.140625" style="2" customWidth="1"/>
    <col min="526" max="526" width="6.85546875" style="2" customWidth="1"/>
    <col min="527" max="528" width="6.42578125" style="2" customWidth="1"/>
    <col min="529" max="529" width="5.7109375" style="2" customWidth="1"/>
    <col min="530" max="530" width="7.42578125" style="2" customWidth="1"/>
    <col min="531" max="768" width="9.140625" style="2"/>
    <col min="769" max="769" width="5.42578125" style="2" customWidth="1"/>
    <col min="770" max="770" width="18.42578125" style="2" customWidth="1"/>
    <col min="771" max="771" width="10.42578125" style="2" customWidth="1"/>
    <col min="772" max="772" width="10.140625" style="2" customWidth="1"/>
    <col min="773" max="773" width="8.28515625" style="2" customWidth="1"/>
    <col min="774" max="774" width="8.5703125" style="2" customWidth="1"/>
    <col min="775" max="776" width="7" style="2" customWidth="1"/>
    <col min="777" max="777" width="7.42578125" style="2" customWidth="1"/>
    <col min="778" max="778" width="6.28515625" style="2" customWidth="1"/>
    <col min="779" max="779" width="8.42578125" style="2" customWidth="1"/>
    <col min="780" max="780" width="7.7109375" style="2" customWidth="1"/>
    <col min="781" max="781" width="6.140625" style="2" customWidth="1"/>
    <col min="782" max="782" width="6.85546875" style="2" customWidth="1"/>
    <col min="783" max="784" width="6.42578125" style="2" customWidth="1"/>
    <col min="785" max="785" width="5.7109375" style="2" customWidth="1"/>
    <col min="786" max="786" width="7.42578125" style="2" customWidth="1"/>
    <col min="787" max="1024" width="9.140625" style="2"/>
    <col min="1025" max="1025" width="5.42578125" style="2" customWidth="1"/>
    <col min="1026" max="1026" width="18.42578125" style="2" customWidth="1"/>
    <col min="1027" max="1027" width="10.42578125" style="2" customWidth="1"/>
    <col min="1028" max="1028" width="10.140625" style="2" customWidth="1"/>
    <col min="1029" max="1029" width="8.28515625" style="2" customWidth="1"/>
    <col min="1030" max="1030" width="8.5703125" style="2" customWidth="1"/>
    <col min="1031" max="1032" width="7" style="2" customWidth="1"/>
    <col min="1033" max="1033" width="7.42578125" style="2" customWidth="1"/>
    <col min="1034" max="1034" width="6.28515625" style="2" customWidth="1"/>
    <col min="1035" max="1035" width="8.42578125" style="2" customWidth="1"/>
    <col min="1036" max="1036" width="7.7109375" style="2" customWidth="1"/>
    <col min="1037" max="1037" width="6.140625" style="2" customWidth="1"/>
    <col min="1038" max="1038" width="6.85546875" style="2" customWidth="1"/>
    <col min="1039" max="1040" width="6.42578125" style="2" customWidth="1"/>
    <col min="1041" max="1041" width="5.7109375" style="2" customWidth="1"/>
    <col min="1042" max="1042" width="7.42578125" style="2" customWidth="1"/>
    <col min="1043" max="1280" width="9.140625" style="2"/>
    <col min="1281" max="1281" width="5.42578125" style="2" customWidth="1"/>
    <col min="1282" max="1282" width="18.42578125" style="2" customWidth="1"/>
    <col min="1283" max="1283" width="10.42578125" style="2" customWidth="1"/>
    <col min="1284" max="1284" width="10.140625" style="2" customWidth="1"/>
    <col min="1285" max="1285" width="8.28515625" style="2" customWidth="1"/>
    <col min="1286" max="1286" width="8.5703125" style="2" customWidth="1"/>
    <col min="1287" max="1288" width="7" style="2" customWidth="1"/>
    <col min="1289" max="1289" width="7.42578125" style="2" customWidth="1"/>
    <col min="1290" max="1290" width="6.28515625" style="2" customWidth="1"/>
    <col min="1291" max="1291" width="8.42578125" style="2" customWidth="1"/>
    <col min="1292" max="1292" width="7.7109375" style="2" customWidth="1"/>
    <col min="1293" max="1293" width="6.140625" style="2" customWidth="1"/>
    <col min="1294" max="1294" width="6.85546875" style="2" customWidth="1"/>
    <col min="1295" max="1296" width="6.42578125" style="2" customWidth="1"/>
    <col min="1297" max="1297" width="5.7109375" style="2" customWidth="1"/>
    <col min="1298" max="1298" width="7.42578125" style="2" customWidth="1"/>
    <col min="1299" max="1536" width="9.140625" style="2"/>
    <col min="1537" max="1537" width="5.42578125" style="2" customWidth="1"/>
    <col min="1538" max="1538" width="18.42578125" style="2" customWidth="1"/>
    <col min="1539" max="1539" width="10.42578125" style="2" customWidth="1"/>
    <col min="1540" max="1540" width="10.140625" style="2" customWidth="1"/>
    <col min="1541" max="1541" width="8.28515625" style="2" customWidth="1"/>
    <col min="1542" max="1542" width="8.5703125" style="2" customWidth="1"/>
    <col min="1543" max="1544" width="7" style="2" customWidth="1"/>
    <col min="1545" max="1545" width="7.42578125" style="2" customWidth="1"/>
    <col min="1546" max="1546" width="6.28515625" style="2" customWidth="1"/>
    <col min="1547" max="1547" width="8.42578125" style="2" customWidth="1"/>
    <col min="1548" max="1548" width="7.7109375" style="2" customWidth="1"/>
    <col min="1549" max="1549" width="6.140625" style="2" customWidth="1"/>
    <col min="1550" max="1550" width="6.85546875" style="2" customWidth="1"/>
    <col min="1551" max="1552" width="6.42578125" style="2" customWidth="1"/>
    <col min="1553" max="1553" width="5.7109375" style="2" customWidth="1"/>
    <col min="1554" max="1554" width="7.42578125" style="2" customWidth="1"/>
    <col min="1555" max="1792" width="9.140625" style="2"/>
    <col min="1793" max="1793" width="5.42578125" style="2" customWidth="1"/>
    <col min="1794" max="1794" width="18.42578125" style="2" customWidth="1"/>
    <col min="1795" max="1795" width="10.42578125" style="2" customWidth="1"/>
    <col min="1796" max="1796" width="10.140625" style="2" customWidth="1"/>
    <col min="1797" max="1797" width="8.28515625" style="2" customWidth="1"/>
    <col min="1798" max="1798" width="8.5703125" style="2" customWidth="1"/>
    <col min="1799" max="1800" width="7" style="2" customWidth="1"/>
    <col min="1801" max="1801" width="7.42578125" style="2" customWidth="1"/>
    <col min="1802" max="1802" width="6.28515625" style="2" customWidth="1"/>
    <col min="1803" max="1803" width="8.42578125" style="2" customWidth="1"/>
    <col min="1804" max="1804" width="7.7109375" style="2" customWidth="1"/>
    <col min="1805" max="1805" width="6.140625" style="2" customWidth="1"/>
    <col min="1806" max="1806" width="6.85546875" style="2" customWidth="1"/>
    <col min="1807" max="1808" width="6.42578125" style="2" customWidth="1"/>
    <col min="1809" max="1809" width="5.7109375" style="2" customWidth="1"/>
    <col min="1810" max="1810" width="7.42578125" style="2" customWidth="1"/>
    <col min="1811" max="2048" width="9.140625" style="2"/>
    <col min="2049" max="2049" width="5.42578125" style="2" customWidth="1"/>
    <col min="2050" max="2050" width="18.42578125" style="2" customWidth="1"/>
    <col min="2051" max="2051" width="10.42578125" style="2" customWidth="1"/>
    <col min="2052" max="2052" width="10.140625" style="2" customWidth="1"/>
    <col min="2053" max="2053" width="8.28515625" style="2" customWidth="1"/>
    <col min="2054" max="2054" width="8.5703125" style="2" customWidth="1"/>
    <col min="2055" max="2056" width="7" style="2" customWidth="1"/>
    <col min="2057" max="2057" width="7.42578125" style="2" customWidth="1"/>
    <col min="2058" max="2058" width="6.28515625" style="2" customWidth="1"/>
    <col min="2059" max="2059" width="8.42578125" style="2" customWidth="1"/>
    <col min="2060" max="2060" width="7.7109375" style="2" customWidth="1"/>
    <col min="2061" max="2061" width="6.140625" style="2" customWidth="1"/>
    <col min="2062" max="2062" width="6.85546875" style="2" customWidth="1"/>
    <col min="2063" max="2064" width="6.42578125" style="2" customWidth="1"/>
    <col min="2065" max="2065" width="5.7109375" style="2" customWidth="1"/>
    <col min="2066" max="2066" width="7.42578125" style="2" customWidth="1"/>
    <col min="2067" max="2304" width="9.140625" style="2"/>
    <col min="2305" max="2305" width="5.42578125" style="2" customWidth="1"/>
    <col min="2306" max="2306" width="18.42578125" style="2" customWidth="1"/>
    <col min="2307" max="2307" width="10.42578125" style="2" customWidth="1"/>
    <col min="2308" max="2308" width="10.140625" style="2" customWidth="1"/>
    <col min="2309" max="2309" width="8.28515625" style="2" customWidth="1"/>
    <col min="2310" max="2310" width="8.5703125" style="2" customWidth="1"/>
    <col min="2311" max="2312" width="7" style="2" customWidth="1"/>
    <col min="2313" max="2313" width="7.42578125" style="2" customWidth="1"/>
    <col min="2314" max="2314" width="6.28515625" style="2" customWidth="1"/>
    <col min="2315" max="2315" width="8.42578125" style="2" customWidth="1"/>
    <col min="2316" max="2316" width="7.7109375" style="2" customWidth="1"/>
    <col min="2317" max="2317" width="6.140625" style="2" customWidth="1"/>
    <col min="2318" max="2318" width="6.85546875" style="2" customWidth="1"/>
    <col min="2319" max="2320" width="6.42578125" style="2" customWidth="1"/>
    <col min="2321" max="2321" width="5.7109375" style="2" customWidth="1"/>
    <col min="2322" max="2322" width="7.42578125" style="2" customWidth="1"/>
    <col min="2323" max="2560" width="9.140625" style="2"/>
    <col min="2561" max="2561" width="5.42578125" style="2" customWidth="1"/>
    <col min="2562" max="2562" width="18.42578125" style="2" customWidth="1"/>
    <col min="2563" max="2563" width="10.42578125" style="2" customWidth="1"/>
    <col min="2564" max="2564" width="10.140625" style="2" customWidth="1"/>
    <col min="2565" max="2565" width="8.28515625" style="2" customWidth="1"/>
    <col min="2566" max="2566" width="8.5703125" style="2" customWidth="1"/>
    <col min="2567" max="2568" width="7" style="2" customWidth="1"/>
    <col min="2569" max="2569" width="7.42578125" style="2" customWidth="1"/>
    <col min="2570" max="2570" width="6.28515625" style="2" customWidth="1"/>
    <col min="2571" max="2571" width="8.42578125" style="2" customWidth="1"/>
    <col min="2572" max="2572" width="7.7109375" style="2" customWidth="1"/>
    <col min="2573" max="2573" width="6.140625" style="2" customWidth="1"/>
    <col min="2574" max="2574" width="6.85546875" style="2" customWidth="1"/>
    <col min="2575" max="2576" width="6.42578125" style="2" customWidth="1"/>
    <col min="2577" max="2577" width="5.7109375" style="2" customWidth="1"/>
    <col min="2578" max="2578" width="7.42578125" style="2" customWidth="1"/>
    <col min="2579" max="2816" width="9.140625" style="2"/>
    <col min="2817" max="2817" width="5.42578125" style="2" customWidth="1"/>
    <col min="2818" max="2818" width="18.42578125" style="2" customWidth="1"/>
    <col min="2819" max="2819" width="10.42578125" style="2" customWidth="1"/>
    <col min="2820" max="2820" width="10.140625" style="2" customWidth="1"/>
    <col min="2821" max="2821" width="8.28515625" style="2" customWidth="1"/>
    <col min="2822" max="2822" width="8.5703125" style="2" customWidth="1"/>
    <col min="2823" max="2824" width="7" style="2" customWidth="1"/>
    <col min="2825" max="2825" width="7.42578125" style="2" customWidth="1"/>
    <col min="2826" max="2826" width="6.28515625" style="2" customWidth="1"/>
    <col min="2827" max="2827" width="8.42578125" style="2" customWidth="1"/>
    <col min="2828" max="2828" width="7.7109375" style="2" customWidth="1"/>
    <col min="2829" max="2829" width="6.140625" style="2" customWidth="1"/>
    <col min="2830" max="2830" width="6.85546875" style="2" customWidth="1"/>
    <col min="2831" max="2832" width="6.42578125" style="2" customWidth="1"/>
    <col min="2833" max="2833" width="5.7109375" style="2" customWidth="1"/>
    <col min="2834" max="2834" width="7.42578125" style="2" customWidth="1"/>
    <col min="2835" max="3072" width="9.140625" style="2"/>
    <col min="3073" max="3073" width="5.42578125" style="2" customWidth="1"/>
    <col min="3074" max="3074" width="18.42578125" style="2" customWidth="1"/>
    <col min="3075" max="3075" width="10.42578125" style="2" customWidth="1"/>
    <col min="3076" max="3076" width="10.140625" style="2" customWidth="1"/>
    <col min="3077" max="3077" width="8.28515625" style="2" customWidth="1"/>
    <col min="3078" max="3078" width="8.5703125" style="2" customWidth="1"/>
    <col min="3079" max="3080" width="7" style="2" customWidth="1"/>
    <col min="3081" max="3081" width="7.42578125" style="2" customWidth="1"/>
    <col min="3082" max="3082" width="6.28515625" style="2" customWidth="1"/>
    <col min="3083" max="3083" width="8.42578125" style="2" customWidth="1"/>
    <col min="3084" max="3084" width="7.7109375" style="2" customWidth="1"/>
    <col min="3085" max="3085" width="6.140625" style="2" customWidth="1"/>
    <col min="3086" max="3086" width="6.85546875" style="2" customWidth="1"/>
    <col min="3087" max="3088" width="6.42578125" style="2" customWidth="1"/>
    <col min="3089" max="3089" width="5.7109375" style="2" customWidth="1"/>
    <col min="3090" max="3090" width="7.42578125" style="2" customWidth="1"/>
    <col min="3091" max="3328" width="9.140625" style="2"/>
    <col min="3329" max="3329" width="5.42578125" style="2" customWidth="1"/>
    <col min="3330" max="3330" width="18.42578125" style="2" customWidth="1"/>
    <col min="3331" max="3331" width="10.42578125" style="2" customWidth="1"/>
    <col min="3332" max="3332" width="10.140625" style="2" customWidth="1"/>
    <col min="3333" max="3333" width="8.28515625" style="2" customWidth="1"/>
    <col min="3334" max="3334" width="8.5703125" style="2" customWidth="1"/>
    <col min="3335" max="3336" width="7" style="2" customWidth="1"/>
    <col min="3337" max="3337" width="7.42578125" style="2" customWidth="1"/>
    <col min="3338" max="3338" width="6.28515625" style="2" customWidth="1"/>
    <col min="3339" max="3339" width="8.42578125" style="2" customWidth="1"/>
    <col min="3340" max="3340" width="7.7109375" style="2" customWidth="1"/>
    <col min="3341" max="3341" width="6.140625" style="2" customWidth="1"/>
    <col min="3342" max="3342" width="6.85546875" style="2" customWidth="1"/>
    <col min="3343" max="3344" width="6.42578125" style="2" customWidth="1"/>
    <col min="3345" max="3345" width="5.7109375" style="2" customWidth="1"/>
    <col min="3346" max="3346" width="7.42578125" style="2" customWidth="1"/>
    <col min="3347" max="3584" width="9.140625" style="2"/>
    <col min="3585" max="3585" width="5.42578125" style="2" customWidth="1"/>
    <col min="3586" max="3586" width="18.42578125" style="2" customWidth="1"/>
    <col min="3587" max="3587" width="10.42578125" style="2" customWidth="1"/>
    <col min="3588" max="3588" width="10.140625" style="2" customWidth="1"/>
    <col min="3589" max="3589" width="8.28515625" style="2" customWidth="1"/>
    <col min="3590" max="3590" width="8.5703125" style="2" customWidth="1"/>
    <col min="3591" max="3592" width="7" style="2" customWidth="1"/>
    <col min="3593" max="3593" width="7.42578125" style="2" customWidth="1"/>
    <col min="3594" max="3594" width="6.28515625" style="2" customWidth="1"/>
    <col min="3595" max="3595" width="8.42578125" style="2" customWidth="1"/>
    <col min="3596" max="3596" width="7.7109375" style="2" customWidth="1"/>
    <col min="3597" max="3597" width="6.140625" style="2" customWidth="1"/>
    <col min="3598" max="3598" width="6.85546875" style="2" customWidth="1"/>
    <col min="3599" max="3600" width="6.42578125" style="2" customWidth="1"/>
    <col min="3601" max="3601" width="5.7109375" style="2" customWidth="1"/>
    <col min="3602" max="3602" width="7.42578125" style="2" customWidth="1"/>
    <col min="3603" max="3840" width="9.140625" style="2"/>
    <col min="3841" max="3841" width="5.42578125" style="2" customWidth="1"/>
    <col min="3842" max="3842" width="18.42578125" style="2" customWidth="1"/>
    <col min="3843" max="3843" width="10.42578125" style="2" customWidth="1"/>
    <col min="3844" max="3844" width="10.140625" style="2" customWidth="1"/>
    <col min="3845" max="3845" width="8.28515625" style="2" customWidth="1"/>
    <col min="3846" max="3846" width="8.5703125" style="2" customWidth="1"/>
    <col min="3847" max="3848" width="7" style="2" customWidth="1"/>
    <col min="3849" max="3849" width="7.42578125" style="2" customWidth="1"/>
    <col min="3850" max="3850" width="6.28515625" style="2" customWidth="1"/>
    <col min="3851" max="3851" width="8.42578125" style="2" customWidth="1"/>
    <col min="3852" max="3852" width="7.7109375" style="2" customWidth="1"/>
    <col min="3853" max="3853" width="6.140625" style="2" customWidth="1"/>
    <col min="3854" max="3854" width="6.85546875" style="2" customWidth="1"/>
    <col min="3855" max="3856" width="6.42578125" style="2" customWidth="1"/>
    <col min="3857" max="3857" width="5.7109375" style="2" customWidth="1"/>
    <col min="3858" max="3858" width="7.42578125" style="2" customWidth="1"/>
    <col min="3859" max="4096" width="9.140625" style="2"/>
    <col min="4097" max="4097" width="5.42578125" style="2" customWidth="1"/>
    <col min="4098" max="4098" width="18.42578125" style="2" customWidth="1"/>
    <col min="4099" max="4099" width="10.42578125" style="2" customWidth="1"/>
    <col min="4100" max="4100" width="10.140625" style="2" customWidth="1"/>
    <col min="4101" max="4101" width="8.28515625" style="2" customWidth="1"/>
    <col min="4102" max="4102" width="8.5703125" style="2" customWidth="1"/>
    <col min="4103" max="4104" width="7" style="2" customWidth="1"/>
    <col min="4105" max="4105" width="7.42578125" style="2" customWidth="1"/>
    <col min="4106" max="4106" width="6.28515625" style="2" customWidth="1"/>
    <col min="4107" max="4107" width="8.42578125" style="2" customWidth="1"/>
    <col min="4108" max="4108" width="7.7109375" style="2" customWidth="1"/>
    <col min="4109" max="4109" width="6.140625" style="2" customWidth="1"/>
    <col min="4110" max="4110" width="6.85546875" style="2" customWidth="1"/>
    <col min="4111" max="4112" width="6.42578125" style="2" customWidth="1"/>
    <col min="4113" max="4113" width="5.7109375" style="2" customWidth="1"/>
    <col min="4114" max="4114" width="7.42578125" style="2" customWidth="1"/>
    <col min="4115" max="4352" width="9.140625" style="2"/>
    <col min="4353" max="4353" width="5.42578125" style="2" customWidth="1"/>
    <col min="4354" max="4354" width="18.42578125" style="2" customWidth="1"/>
    <col min="4355" max="4355" width="10.42578125" style="2" customWidth="1"/>
    <col min="4356" max="4356" width="10.140625" style="2" customWidth="1"/>
    <col min="4357" max="4357" width="8.28515625" style="2" customWidth="1"/>
    <col min="4358" max="4358" width="8.5703125" style="2" customWidth="1"/>
    <col min="4359" max="4360" width="7" style="2" customWidth="1"/>
    <col min="4361" max="4361" width="7.42578125" style="2" customWidth="1"/>
    <col min="4362" max="4362" width="6.28515625" style="2" customWidth="1"/>
    <col min="4363" max="4363" width="8.42578125" style="2" customWidth="1"/>
    <col min="4364" max="4364" width="7.7109375" style="2" customWidth="1"/>
    <col min="4365" max="4365" width="6.140625" style="2" customWidth="1"/>
    <col min="4366" max="4366" width="6.85546875" style="2" customWidth="1"/>
    <col min="4367" max="4368" width="6.42578125" style="2" customWidth="1"/>
    <col min="4369" max="4369" width="5.7109375" style="2" customWidth="1"/>
    <col min="4370" max="4370" width="7.42578125" style="2" customWidth="1"/>
    <col min="4371" max="4608" width="9.140625" style="2"/>
    <col min="4609" max="4609" width="5.42578125" style="2" customWidth="1"/>
    <col min="4610" max="4610" width="18.42578125" style="2" customWidth="1"/>
    <col min="4611" max="4611" width="10.42578125" style="2" customWidth="1"/>
    <col min="4612" max="4612" width="10.140625" style="2" customWidth="1"/>
    <col min="4613" max="4613" width="8.28515625" style="2" customWidth="1"/>
    <col min="4614" max="4614" width="8.5703125" style="2" customWidth="1"/>
    <col min="4615" max="4616" width="7" style="2" customWidth="1"/>
    <col min="4617" max="4617" width="7.42578125" style="2" customWidth="1"/>
    <col min="4618" max="4618" width="6.28515625" style="2" customWidth="1"/>
    <col min="4619" max="4619" width="8.42578125" style="2" customWidth="1"/>
    <col min="4620" max="4620" width="7.7109375" style="2" customWidth="1"/>
    <col min="4621" max="4621" width="6.140625" style="2" customWidth="1"/>
    <col min="4622" max="4622" width="6.85546875" style="2" customWidth="1"/>
    <col min="4623" max="4624" width="6.42578125" style="2" customWidth="1"/>
    <col min="4625" max="4625" width="5.7109375" style="2" customWidth="1"/>
    <col min="4626" max="4626" width="7.42578125" style="2" customWidth="1"/>
    <col min="4627" max="4864" width="9.140625" style="2"/>
    <col min="4865" max="4865" width="5.42578125" style="2" customWidth="1"/>
    <col min="4866" max="4866" width="18.42578125" style="2" customWidth="1"/>
    <col min="4867" max="4867" width="10.42578125" style="2" customWidth="1"/>
    <col min="4868" max="4868" width="10.140625" style="2" customWidth="1"/>
    <col min="4869" max="4869" width="8.28515625" style="2" customWidth="1"/>
    <col min="4870" max="4870" width="8.5703125" style="2" customWidth="1"/>
    <col min="4871" max="4872" width="7" style="2" customWidth="1"/>
    <col min="4873" max="4873" width="7.42578125" style="2" customWidth="1"/>
    <col min="4874" max="4874" width="6.28515625" style="2" customWidth="1"/>
    <col min="4875" max="4875" width="8.42578125" style="2" customWidth="1"/>
    <col min="4876" max="4876" width="7.7109375" style="2" customWidth="1"/>
    <col min="4877" max="4877" width="6.140625" style="2" customWidth="1"/>
    <col min="4878" max="4878" width="6.85546875" style="2" customWidth="1"/>
    <col min="4879" max="4880" width="6.42578125" style="2" customWidth="1"/>
    <col min="4881" max="4881" width="5.7109375" style="2" customWidth="1"/>
    <col min="4882" max="4882" width="7.42578125" style="2" customWidth="1"/>
    <col min="4883" max="5120" width="9.140625" style="2"/>
    <col min="5121" max="5121" width="5.42578125" style="2" customWidth="1"/>
    <col min="5122" max="5122" width="18.42578125" style="2" customWidth="1"/>
    <col min="5123" max="5123" width="10.42578125" style="2" customWidth="1"/>
    <col min="5124" max="5124" width="10.140625" style="2" customWidth="1"/>
    <col min="5125" max="5125" width="8.28515625" style="2" customWidth="1"/>
    <col min="5126" max="5126" width="8.5703125" style="2" customWidth="1"/>
    <col min="5127" max="5128" width="7" style="2" customWidth="1"/>
    <col min="5129" max="5129" width="7.42578125" style="2" customWidth="1"/>
    <col min="5130" max="5130" width="6.28515625" style="2" customWidth="1"/>
    <col min="5131" max="5131" width="8.42578125" style="2" customWidth="1"/>
    <col min="5132" max="5132" width="7.7109375" style="2" customWidth="1"/>
    <col min="5133" max="5133" width="6.140625" style="2" customWidth="1"/>
    <col min="5134" max="5134" width="6.85546875" style="2" customWidth="1"/>
    <col min="5135" max="5136" width="6.42578125" style="2" customWidth="1"/>
    <col min="5137" max="5137" width="5.7109375" style="2" customWidth="1"/>
    <col min="5138" max="5138" width="7.42578125" style="2" customWidth="1"/>
    <col min="5139" max="5376" width="9.140625" style="2"/>
    <col min="5377" max="5377" width="5.42578125" style="2" customWidth="1"/>
    <col min="5378" max="5378" width="18.42578125" style="2" customWidth="1"/>
    <col min="5379" max="5379" width="10.42578125" style="2" customWidth="1"/>
    <col min="5380" max="5380" width="10.140625" style="2" customWidth="1"/>
    <col min="5381" max="5381" width="8.28515625" style="2" customWidth="1"/>
    <col min="5382" max="5382" width="8.5703125" style="2" customWidth="1"/>
    <col min="5383" max="5384" width="7" style="2" customWidth="1"/>
    <col min="5385" max="5385" width="7.42578125" style="2" customWidth="1"/>
    <col min="5386" max="5386" width="6.28515625" style="2" customWidth="1"/>
    <col min="5387" max="5387" width="8.42578125" style="2" customWidth="1"/>
    <col min="5388" max="5388" width="7.7109375" style="2" customWidth="1"/>
    <col min="5389" max="5389" width="6.140625" style="2" customWidth="1"/>
    <col min="5390" max="5390" width="6.85546875" style="2" customWidth="1"/>
    <col min="5391" max="5392" width="6.42578125" style="2" customWidth="1"/>
    <col min="5393" max="5393" width="5.7109375" style="2" customWidth="1"/>
    <col min="5394" max="5394" width="7.42578125" style="2" customWidth="1"/>
    <col min="5395" max="5632" width="9.140625" style="2"/>
    <col min="5633" max="5633" width="5.42578125" style="2" customWidth="1"/>
    <col min="5634" max="5634" width="18.42578125" style="2" customWidth="1"/>
    <col min="5635" max="5635" width="10.42578125" style="2" customWidth="1"/>
    <col min="5636" max="5636" width="10.140625" style="2" customWidth="1"/>
    <col min="5637" max="5637" width="8.28515625" style="2" customWidth="1"/>
    <col min="5638" max="5638" width="8.5703125" style="2" customWidth="1"/>
    <col min="5639" max="5640" width="7" style="2" customWidth="1"/>
    <col min="5641" max="5641" width="7.42578125" style="2" customWidth="1"/>
    <col min="5642" max="5642" width="6.28515625" style="2" customWidth="1"/>
    <col min="5643" max="5643" width="8.42578125" style="2" customWidth="1"/>
    <col min="5644" max="5644" width="7.7109375" style="2" customWidth="1"/>
    <col min="5645" max="5645" width="6.140625" style="2" customWidth="1"/>
    <col min="5646" max="5646" width="6.85546875" style="2" customWidth="1"/>
    <col min="5647" max="5648" width="6.42578125" style="2" customWidth="1"/>
    <col min="5649" max="5649" width="5.7109375" style="2" customWidth="1"/>
    <col min="5650" max="5650" width="7.42578125" style="2" customWidth="1"/>
    <col min="5651" max="5888" width="9.140625" style="2"/>
    <col min="5889" max="5889" width="5.42578125" style="2" customWidth="1"/>
    <col min="5890" max="5890" width="18.42578125" style="2" customWidth="1"/>
    <col min="5891" max="5891" width="10.42578125" style="2" customWidth="1"/>
    <col min="5892" max="5892" width="10.140625" style="2" customWidth="1"/>
    <col min="5893" max="5893" width="8.28515625" style="2" customWidth="1"/>
    <col min="5894" max="5894" width="8.5703125" style="2" customWidth="1"/>
    <col min="5895" max="5896" width="7" style="2" customWidth="1"/>
    <col min="5897" max="5897" width="7.42578125" style="2" customWidth="1"/>
    <col min="5898" max="5898" width="6.28515625" style="2" customWidth="1"/>
    <col min="5899" max="5899" width="8.42578125" style="2" customWidth="1"/>
    <col min="5900" max="5900" width="7.7109375" style="2" customWidth="1"/>
    <col min="5901" max="5901" width="6.140625" style="2" customWidth="1"/>
    <col min="5902" max="5902" width="6.85546875" style="2" customWidth="1"/>
    <col min="5903" max="5904" width="6.42578125" style="2" customWidth="1"/>
    <col min="5905" max="5905" width="5.7109375" style="2" customWidth="1"/>
    <col min="5906" max="5906" width="7.42578125" style="2" customWidth="1"/>
    <col min="5907" max="6144" width="9.140625" style="2"/>
    <col min="6145" max="6145" width="5.42578125" style="2" customWidth="1"/>
    <col min="6146" max="6146" width="18.42578125" style="2" customWidth="1"/>
    <col min="6147" max="6147" width="10.42578125" style="2" customWidth="1"/>
    <col min="6148" max="6148" width="10.140625" style="2" customWidth="1"/>
    <col min="6149" max="6149" width="8.28515625" style="2" customWidth="1"/>
    <col min="6150" max="6150" width="8.5703125" style="2" customWidth="1"/>
    <col min="6151" max="6152" width="7" style="2" customWidth="1"/>
    <col min="6153" max="6153" width="7.42578125" style="2" customWidth="1"/>
    <col min="6154" max="6154" width="6.28515625" style="2" customWidth="1"/>
    <col min="6155" max="6155" width="8.42578125" style="2" customWidth="1"/>
    <col min="6156" max="6156" width="7.7109375" style="2" customWidth="1"/>
    <col min="6157" max="6157" width="6.140625" style="2" customWidth="1"/>
    <col min="6158" max="6158" width="6.85546875" style="2" customWidth="1"/>
    <col min="6159" max="6160" width="6.42578125" style="2" customWidth="1"/>
    <col min="6161" max="6161" width="5.7109375" style="2" customWidth="1"/>
    <col min="6162" max="6162" width="7.42578125" style="2" customWidth="1"/>
    <col min="6163" max="6400" width="9.140625" style="2"/>
    <col min="6401" max="6401" width="5.42578125" style="2" customWidth="1"/>
    <col min="6402" max="6402" width="18.42578125" style="2" customWidth="1"/>
    <col min="6403" max="6403" width="10.42578125" style="2" customWidth="1"/>
    <col min="6404" max="6404" width="10.140625" style="2" customWidth="1"/>
    <col min="6405" max="6405" width="8.28515625" style="2" customWidth="1"/>
    <col min="6406" max="6406" width="8.5703125" style="2" customWidth="1"/>
    <col min="6407" max="6408" width="7" style="2" customWidth="1"/>
    <col min="6409" max="6409" width="7.42578125" style="2" customWidth="1"/>
    <col min="6410" max="6410" width="6.28515625" style="2" customWidth="1"/>
    <col min="6411" max="6411" width="8.42578125" style="2" customWidth="1"/>
    <col min="6412" max="6412" width="7.7109375" style="2" customWidth="1"/>
    <col min="6413" max="6413" width="6.140625" style="2" customWidth="1"/>
    <col min="6414" max="6414" width="6.85546875" style="2" customWidth="1"/>
    <col min="6415" max="6416" width="6.42578125" style="2" customWidth="1"/>
    <col min="6417" max="6417" width="5.7109375" style="2" customWidth="1"/>
    <col min="6418" max="6418" width="7.42578125" style="2" customWidth="1"/>
    <col min="6419" max="6656" width="9.140625" style="2"/>
    <col min="6657" max="6657" width="5.42578125" style="2" customWidth="1"/>
    <col min="6658" max="6658" width="18.42578125" style="2" customWidth="1"/>
    <col min="6659" max="6659" width="10.42578125" style="2" customWidth="1"/>
    <col min="6660" max="6660" width="10.140625" style="2" customWidth="1"/>
    <col min="6661" max="6661" width="8.28515625" style="2" customWidth="1"/>
    <col min="6662" max="6662" width="8.5703125" style="2" customWidth="1"/>
    <col min="6663" max="6664" width="7" style="2" customWidth="1"/>
    <col min="6665" max="6665" width="7.42578125" style="2" customWidth="1"/>
    <col min="6666" max="6666" width="6.28515625" style="2" customWidth="1"/>
    <col min="6667" max="6667" width="8.42578125" style="2" customWidth="1"/>
    <col min="6668" max="6668" width="7.7109375" style="2" customWidth="1"/>
    <col min="6669" max="6669" width="6.140625" style="2" customWidth="1"/>
    <col min="6670" max="6670" width="6.85546875" style="2" customWidth="1"/>
    <col min="6671" max="6672" width="6.42578125" style="2" customWidth="1"/>
    <col min="6673" max="6673" width="5.7109375" style="2" customWidth="1"/>
    <col min="6674" max="6674" width="7.42578125" style="2" customWidth="1"/>
    <col min="6675" max="6912" width="9.140625" style="2"/>
    <col min="6913" max="6913" width="5.42578125" style="2" customWidth="1"/>
    <col min="6914" max="6914" width="18.42578125" style="2" customWidth="1"/>
    <col min="6915" max="6915" width="10.42578125" style="2" customWidth="1"/>
    <col min="6916" max="6916" width="10.140625" style="2" customWidth="1"/>
    <col min="6917" max="6917" width="8.28515625" style="2" customWidth="1"/>
    <col min="6918" max="6918" width="8.5703125" style="2" customWidth="1"/>
    <col min="6919" max="6920" width="7" style="2" customWidth="1"/>
    <col min="6921" max="6921" width="7.42578125" style="2" customWidth="1"/>
    <col min="6922" max="6922" width="6.28515625" style="2" customWidth="1"/>
    <col min="6923" max="6923" width="8.42578125" style="2" customWidth="1"/>
    <col min="6924" max="6924" width="7.7109375" style="2" customWidth="1"/>
    <col min="6925" max="6925" width="6.140625" style="2" customWidth="1"/>
    <col min="6926" max="6926" width="6.85546875" style="2" customWidth="1"/>
    <col min="6927" max="6928" width="6.42578125" style="2" customWidth="1"/>
    <col min="6929" max="6929" width="5.7109375" style="2" customWidth="1"/>
    <col min="6930" max="6930" width="7.42578125" style="2" customWidth="1"/>
    <col min="6931" max="7168" width="9.140625" style="2"/>
    <col min="7169" max="7169" width="5.42578125" style="2" customWidth="1"/>
    <col min="7170" max="7170" width="18.42578125" style="2" customWidth="1"/>
    <col min="7171" max="7171" width="10.42578125" style="2" customWidth="1"/>
    <col min="7172" max="7172" width="10.140625" style="2" customWidth="1"/>
    <col min="7173" max="7173" width="8.28515625" style="2" customWidth="1"/>
    <col min="7174" max="7174" width="8.5703125" style="2" customWidth="1"/>
    <col min="7175" max="7176" width="7" style="2" customWidth="1"/>
    <col min="7177" max="7177" width="7.42578125" style="2" customWidth="1"/>
    <col min="7178" max="7178" width="6.28515625" style="2" customWidth="1"/>
    <col min="7179" max="7179" width="8.42578125" style="2" customWidth="1"/>
    <col min="7180" max="7180" width="7.7109375" style="2" customWidth="1"/>
    <col min="7181" max="7181" width="6.140625" style="2" customWidth="1"/>
    <col min="7182" max="7182" width="6.85546875" style="2" customWidth="1"/>
    <col min="7183" max="7184" width="6.42578125" style="2" customWidth="1"/>
    <col min="7185" max="7185" width="5.7109375" style="2" customWidth="1"/>
    <col min="7186" max="7186" width="7.42578125" style="2" customWidth="1"/>
    <col min="7187" max="7424" width="9.140625" style="2"/>
    <col min="7425" max="7425" width="5.42578125" style="2" customWidth="1"/>
    <col min="7426" max="7426" width="18.42578125" style="2" customWidth="1"/>
    <col min="7427" max="7427" width="10.42578125" style="2" customWidth="1"/>
    <col min="7428" max="7428" width="10.140625" style="2" customWidth="1"/>
    <col min="7429" max="7429" width="8.28515625" style="2" customWidth="1"/>
    <col min="7430" max="7430" width="8.5703125" style="2" customWidth="1"/>
    <col min="7431" max="7432" width="7" style="2" customWidth="1"/>
    <col min="7433" max="7433" width="7.42578125" style="2" customWidth="1"/>
    <col min="7434" max="7434" width="6.28515625" style="2" customWidth="1"/>
    <col min="7435" max="7435" width="8.42578125" style="2" customWidth="1"/>
    <col min="7436" max="7436" width="7.7109375" style="2" customWidth="1"/>
    <col min="7437" max="7437" width="6.140625" style="2" customWidth="1"/>
    <col min="7438" max="7438" width="6.85546875" style="2" customWidth="1"/>
    <col min="7439" max="7440" width="6.42578125" style="2" customWidth="1"/>
    <col min="7441" max="7441" width="5.7109375" style="2" customWidth="1"/>
    <col min="7442" max="7442" width="7.42578125" style="2" customWidth="1"/>
    <col min="7443" max="7680" width="9.140625" style="2"/>
    <col min="7681" max="7681" width="5.42578125" style="2" customWidth="1"/>
    <col min="7682" max="7682" width="18.42578125" style="2" customWidth="1"/>
    <col min="7683" max="7683" width="10.42578125" style="2" customWidth="1"/>
    <col min="7684" max="7684" width="10.140625" style="2" customWidth="1"/>
    <col min="7685" max="7685" width="8.28515625" style="2" customWidth="1"/>
    <col min="7686" max="7686" width="8.5703125" style="2" customWidth="1"/>
    <col min="7687" max="7688" width="7" style="2" customWidth="1"/>
    <col min="7689" max="7689" width="7.42578125" style="2" customWidth="1"/>
    <col min="7690" max="7690" width="6.28515625" style="2" customWidth="1"/>
    <col min="7691" max="7691" width="8.42578125" style="2" customWidth="1"/>
    <col min="7692" max="7692" width="7.7109375" style="2" customWidth="1"/>
    <col min="7693" max="7693" width="6.140625" style="2" customWidth="1"/>
    <col min="7694" max="7694" width="6.85546875" style="2" customWidth="1"/>
    <col min="7695" max="7696" width="6.42578125" style="2" customWidth="1"/>
    <col min="7697" max="7697" width="5.7109375" style="2" customWidth="1"/>
    <col min="7698" max="7698" width="7.42578125" style="2" customWidth="1"/>
    <col min="7699" max="7936" width="9.140625" style="2"/>
    <col min="7937" max="7937" width="5.42578125" style="2" customWidth="1"/>
    <col min="7938" max="7938" width="18.42578125" style="2" customWidth="1"/>
    <col min="7939" max="7939" width="10.42578125" style="2" customWidth="1"/>
    <col min="7940" max="7940" width="10.140625" style="2" customWidth="1"/>
    <col min="7941" max="7941" width="8.28515625" style="2" customWidth="1"/>
    <col min="7942" max="7942" width="8.5703125" style="2" customWidth="1"/>
    <col min="7943" max="7944" width="7" style="2" customWidth="1"/>
    <col min="7945" max="7945" width="7.42578125" style="2" customWidth="1"/>
    <col min="7946" max="7946" width="6.28515625" style="2" customWidth="1"/>
    <col min="7947" max="7947" width="8.42578125" style="2" customWidth="1"/>
    <col min="7948" max="7948" width="7.7109375" style="2" customWidth="1"/>
    <col min="7949" max="7949" width="6.140625" style="2" customWidth="1"/>
    <col min="7950" max="7950" width="6.85546875" style="2" customWidth="1"/>
    <col min="7951" max="7952" width="6.42578125" style="2" customWidth="1"/>
    <col min="7953" max="7953" width="5.7109375" style="2" customWidth="1"/>
    <col min="7954" max="7954" width="7.42578125" style="2" customWidth="1"/>
    <col min="7955" max="8192" width="9.140625" style="2"/>
    <col min="8193" max="8193" width="5.42578125" style="2" customWidth="1"/>
    <col min="8194" max="8194" width="18.42578125" style="2" customWidth="1"/>
    <col min="8195" max="8195" width="10.42578125" style="2" customWidth="1"/>
    <col min="8196" max="8196" width="10.140625" style="2" customWidth="1"/>
    <col min="8197" max="8197" width="8.28515625" style="2" customWidth="1"/>
    <col min="8198" max="8198" width="8.5703125" style="2" customWidth="1"/>
    <col min="8199" max="8200" width="7" style="2" customWidth="1"/>
    <col min="8201" max="8201" width="7.42578125" style="2" customWidth="1"/>
    <col min="8202" max="8202" width="6.28515625" style="2" customWidth="1"/>
    <col min="8203" max="8203" width="8.42578125" style="2" customWidth="1"/>
    <col min="8204" max="8204" width="7.7109375" style="2" customWidth="1"/>
    <col min="8205" max="8205" width="6.140625" style="2" customWidth="1"/>
    <col min="8206" max="8206" width="6.85546875" style="2" customWidth="1"/>
    <col min="8207" max="8208" width="6.42578125" style="2" customWidth="1"/>
    <col min="8209" max="8209" width="5.7109375" style="2" customWidth="1"/>
    <col min="8210" max="8210" width="7.42578125" style="2" customWidth="1"/>
    <col min="8211" max="8448" width="9.140625" style="2"/>
    <col min="8449" max="8449" width="5.42578125" style="2" customWidth="1"/>
    <col min="8450" max="8450" width="18.42578125" style="2" customWidth="1"/>
    <col min="8451" max="8451" width="10.42578125" style="2" customWidth="1"/>
    <col min="8452" max="8452" width="10.140625" style="2" customWidth="1"/>
    <col min="8453" max="8453" width="8.28515625" style="2" customWidth="1"/>
    <col min="8454" max="8454" width="8.5703125" style="2" customWidth="1"/>
    <col min="8455" max="8456" width="7" style="2" customWidth="1"/>
    <col min="8457" max="8457" width="7.42578125" style="2" customWidth="1"/>
    <col min="8458" max="8458" width="6.28515625" style="2" customWidth="1"/>
    <col min="8459" max="8459" width="8.42578125" style="2" customWidth="1"/>
    <col min="8460" max="8460" width="7.7109375" style="2" customWidth="1"/>
    <col min="8461" max="8461" width="6.140625" style="2" customWidth="1"/>
    <col min="8462" max="8462" width="6.85546875" style="2" customWidth="1"/>
    <col min="8463" max="8464" width="6.42578125" style="2" customWidth="1"/>
    <col min="8465" max="8465" width="5.7109375" style="2" customWidth="1"/>
    <col min="8466" max="8466" width="7.42578125" style="2" customWidth="1"/>
    <col min="8467" max="8704" width="9.140625" style="2"/>
    <col min="8705" max="8705" width="5.42578125" style="2" customWidth="1"/>
    <col min="8706" max="8706" width="18.42578125" style="2" customWidth="1"/>
    <col min="8707" max="8707" width="10.42578125" style="2" customWidth="1"/>
    <col min="8708" max="8708" width="10.140625" style="2" customWidth="1"/>
    <col min="8709" max="8709" width="8.28515625" style="2" customWidth="1"/>
    <col min="8710" max="8710" width="8.5703125" style="2" customWidth="1"/>
    <col min="8711" max="8712" width="7" style="2" customWidth="1"/>
    <col min="8713" max="8713" width="7.42578125" style="2" customWidth="1"/>
    <col min="8714" max="8714" width="6.28515625" style="2" customWidth="1"/>
    <col min="8715" max="8715" width="8.42578125" style="2" customWidth="1"/>
    <col min="8716" max="8716" width="7.7109375" style="2" customWidth="1"/>
    <col min="8717" max="8717" width="6.140625" style="2" customWidth="1"/>
    <col min="8718" max="8718" width="6.85546875" style="2" customWidth="1"/>
    <col min="8719" max="8720" width="6.42578125" style="2" customWidth="1"/>
    <col min="8721" max="8721" width="5.7109375" style="2" customWidth="1"/>
    <col min="8722" max="8722" width="7.42578125" style="2" customWidth="1"/>
    <col min="8723" max="8960" width="9.140625" style="2"/>
    <col min="8961" max="8961" width="5.42578125" style="2" customWidth="1"/>
    <col min="8962" max="8962" width="18.42578125" style="2" customWidth="1"/>
    <col min="8963" max="8963" width="10.42578125" style="2" customWidth="1"/>
    <col min="8964" max="8964" width="10.140625" style="2" customWidth="1"/>
    <col min="8965" max="8965" width="8.28515625" style="2" customWidth="1"/>
    <col min="8966" max="8966" width="8.5703125" style="2" customWidth="1"/>
    <col min="8967" max="8968" width="7" style="2" customWidth="1"/>
    <col min="8969" max="8969" width="7.42578125" style="2" customWidth="1"/>
    <col min="8970" max="8970" width="6.28515625" style="2" customWidth="1"/>
    <col min="8971" max="8971" width="8.42578125" style="2" customWidth="1"/>
    <col min="8972" max="8972" width="7.7109375" style="2" customWidth="1"/>
    <col min="8973" max="8973" width="6.140625" style="2" customWidth="1"/>
    <col min="8974" max="8974" width="6.85546875" style="2" customWidth="1"/>
    <col min="8975" max="8976" width="6.42578125" style="2" customWidth="1"/>
    <col min="8977" max="8977" width="5.7109375" style="2" customWidth="1"/>
    <col min="8978" max="8978" width="7.42578125" style="2" customWidth="1"/>
    <col min="8979" max="9216" width="9.140625" style="2"/>
    <col min="9217" max="9217" width="5.42578125" style="2" customWidth="1"/>
    <col min="9218" max="9218" width="18.42578125" style="2" customWidth="1"/>
    <col min="9219" max="9219" width="10.42578125" style="2" customWidth="1"/>
    <col min="9220" max="9220" width="10.140625" style="2" customWidth="1"/>
    <col min="9221" max="9221" width="8.28515625" style="2" customWidth="1"/>
    <col min="9222" max="9222" width="8.5703125" style="2" customWidth="1"/>
    <col min="9223" max="9224" width="7" style="2" customWidth="1"/>
    <col min="9225" max="9225" width="7.42578125" style="2" customWidth="1"/>
    <col min="9226" max="9226" width="6.28515625" style="2" customWidth="1"/>
    <col min="9227" max="9227" width="8.42578125" style="2" customWidth="1"/>
    <col min="9228" max="9228" width="7.7109375" style="2" customWidth="1"/>
    <col min="9229" max="9229" width="6.140625" style="2" customWidth="1"/>
    <col min="9230" max="9230" width="6.85546875" style="2" customWidth="1"/>
    <col min="9231" max="9232" width="6.42578125" style="2" customWidth="1"/>
    <col min="9233" max="9233" width="5.7109375" style="2" customWidth="1"/>
    <col min="9234" max="9234" width="7.42578125" style="2" customWidth="1"/>
    <col min="9235" max="9472" width="9.140625" style="2"/>
    <col min="9473" max="9473" width="5.42578125" style="2" customWidth="1"/>
    <col min="9474" max="9474" width="18.42578125" style="2" customWidth="1"/>
    <col min="9475" max="9475" width="10.42578125" style="2" customWidth="1"/>
    <col min="9476" max="9476" width="10.140625" style="2" customWidth="1"/>
    <col min="9477" max="9477" width="8.28515625" style="2" customWidth="1"/>
    <col min="9478" max="9478" width="8.5703125" style="2" customWidth="1"/>
    <col min="9479" max="9480" width="7" style="2" customWidth="1"/>
    <col min="9481" max="9481" width="7.42578125" style="2" customWidth="1"/>
    <col min="9482" max="9482" width="6.28515625" style="2" customWidth="1"/>
    <col min="9483" max="9483" width="8.42578125" style="2" customWidth="1"/>
    <col min="9484" max="9484" width="7.7109375" style="2" customWidth="1"/>
    <col min="9485" max="9485" width="6.140625" style="2" customWidth="1"/>
    <col min="9486" max="9486" width="6.85546875" style="2" customWidth="1"/>
    <col min="9487" max="9488" width="6.42578125" style="2" customWidth="1"/>
    <col min="9489" max="9489" width="5.7109375" style="2" customWidth="1"/>
    <col min="9490" max="9490" width="7.42578125" style="2" customWidth="1"/>
    <col min="9491" max="9728" width="9.140625" style="2"/>
    <col min="9729" max="9729" width="5.42578125" style="2" customWidth="1"/>
    <col min="9730" max="9730" width="18.42578125" style="2" customWidth="1"/>
    <col min="9731" max="9731" width="10.42578125" style="2" customWidth="1"/>
    <col min="9732" max="9732" width="10.140625" style="2" customWidth="1"/>
    <col min="9733" max="9733" width="8.28515625" style="2" customWidth="1"/>
    <col min="9734" max="9734" width="8.5703125" style="2" customWidth="1"/>
    <col min="9735" max="9736" width="7" style="2" customWidth="1"/>
    <col min="9737" max="9737" width="7.42578125" style="2" customWidth="1"/>
    <col min="9738" max="9738" width="6.28515625" style="2" customWidth="1"/>
    <col min="9739" max="9739" width="8.42578125" style="2" customWidth="1"/>
    <col min="9740" max="9740" width="7.7109375" style="2" customWidth="1"/>
    <col min="9741" max="9741" width="6.140625" style="2" customWidth="1"/>
    <col min="9742" max="9742" width="6.85546875" style="2" customWidth="1"/>
    <col min="9743" max="9744" width="6.42578125" style="2" customWidth="1"/>
    <col min="9745" max="9745" width="5.7109375" style="2" customWidth="1"/>
    <col min="9746" max="9746" width="7.42578125" style="2" customWidth="1"/>
    <col min="9747" max="9984" width="9.140625" style="2"/>
    <col min="9985" max="9985" width="5.42578125" style="2" customWidth="1"/>
    <col min="9986" max="9986" width="18.42578125" style="2" customWidth="1"/>
    <col min="9987" max="9987" width="10.42578125" style="2" customWidth="1"/>
    <col min="9988" max="9988" width="10.140625" style="2" customWidth="1"/>
    <col min="9989" max="9989" width="8.28515625" style="2" customWidth="1"/>
    <col min="9990" max="9990" width="8.5703125" style="2" customWidth="1"/>
    <col min="9991" max="9992" width="7" style="2" customWidth="1"/>
    <col min="9993" max="9993" width="7.42578125" style="2" customWidth="1"/>
    <col min="9994" max="9994" width="6.28515625" style="2" customWidth="1"/>
    <col min="9995" max="9995" width="8.42578125" style="2" customWidth="1"/>
    <col min="9996" max="9996" width="7.7109375" style="2" customWidth="1"/>
    <col min="9997" max="9997" width="6.140625" style="2" customWidth="1"/>
    <col min="9998" max="9998" width="6.85546875" style="2" customWidth="1"/>
    <col min="9999" max="10000" width="6.42578125" style="2" customWidth="1"/>
    <col min="10001" max="10001" width="5.7109375" style="2" customWidth="1"/>
    <col min="10002" max="10002" width="7.42578125" style="2" customWidth="1"/>
    <col min="10003" max="10240" width="9.140625" style="2"/>
    <col min="10241" max="10241" width="5.42578125" style="2" customWidth="1"/>
    <col min="10242" max="10242" width="18.42578125" style="2" customWidth="1"/>
    <col min="10243" max="10243" width="10.42578125" style="2" customWidth="1"/>
    <col min="10244" max="10244" width="10.140625" style="2" customWidth="1"/>
    <col min="10245" max="10245" width="8.28515625" style="2" customWidth="1"/>
    <col min="10246" max="10246" width="8.5703125" style="2" customWidth="1"/>
    <col min="10247" max="10248" width="7" style="2" customWidth="1"/>
    <col min="10249" max="10249" width="7.42578125" style="2" customWidth="1"/>
    <col min="10250" max="10250" width="6.28515625" style="2" customWidth="1"/>
    <col min="10251" max="10251" width="8.42578125" style="2" customWidth="1"/>
    <col min="10252" max="10252" width="7.7109375" style="2" customWidth="1"/>
    <col min="10253" max="10253" width="6.140625" style="2" customWidth="1"/>
    <col min="10254" max="10254" width="6.85546875" style="2" customWidth="1"/>
    <col min="10255" max="10256" width="6.42578125" style="2" customWidth="1"/>
    <col min="10257" max="10257" width="5.7109375" style="2" customWidth="1"/>
    <col min="10258" max="10258" width="7.42578125" style="2" customWidth="1"/>
    <col min="10259" max="10496" width="9.140625" style="2"/>
    <col min="10497" max="10497" width="5.42578125" style="2" customWidth="1"/>
    <col min="10498" max="10498" width="18.42578125" style="2" customWidth="1"/>
    <col min="10499" max="10499" width="10.42578125" style="2" customWidth="1"/>
    <col min="10500" max="10500" width="10.140625" style="2" customWidth="1"/>
    <col min="10501" max="10501" width="8.28515625" style="2" customWidth="1"/>
    <col min="10502" max="10502" width="8.5703125" style="2" customWidth="1"/>
    <col min="10503" max="10504" width="7" style="2" customWidth="1"/>
    <col min="10505" max="10505" width="7.42578125" style="2" customWidth="1"/>
    <col min="10506" max="10506" width="6.28515625" style="2" customWidth="1"/>
    <col min="10507" max="10507" width="8.42578125" style="2" customWidth="1"/>
    <col min="10508" max="10508" width="7.7109375" style="2" customWidth="1"/>
    <col min="10509" max="10509" width="6.140625" style="2" customWidth="1"/>
    <col min="10510" max="10510" width="6.85546875" style="2" customWidth="1"/>
    <col min="10511" max="10512" width="6.42578125" style="2" customWidth="1"/>
    <col min="10513" max="10513" width="5.7109375" style="2" customWidth="1"/>
    <col min="10514" max="10514" width="7.42578125" style="2" customWidth="1"/>
    <col min="10515" max="10752" width="9.140625" style="2"/>
    <col min="10753" max="10753" width="5.42578125" style="2" customWidth="1"/>
    <col min="10754" max="10754" width="18.42578125" style="2" customWidth="1"/>
    <col min="10755" max="10755" width="10.42578125" style="2" customWidth="1"/>
    <col min="10756" max="10756" width="10.140625" style="2" customWidth="1"/>
    <col min="10757" max="10757" width="8.28515625" style="2" customWidth="1"/>
    <col min="10758" max="10758" width="8.5703125" style="2" customWidth="1"/>
    <col min="10759" max="10760" width="7" style="2" customWidth="1"/>
    <col min="10761" max="10761" width="7.42578125" style="2" customWidth="1"/>
    <col min="10762" max="10762" width="6.28515625" style="2" customWidth="1"/>
    <col min="10763" max="10763" width="8.42578125" style="2" customWidth="1"/>
    <col min="10764" max="10764" width="7.7109375" style="2" customWidth="1"/>
    <col min="10765" max="10765" width="6.140625" style="2" customWidth="1"/>
    <col min="10766" max="10766" width="6.85546875" style="2" customWidth="1"/>
    <col min="10767" max="10768" width="6.42578125" style="2" customWidth="1"/>
    <col min="10769" max="10769" width="5.7109375" style="2" customWidth="1"/>
    <col min="10770" max="10770" width="7.42578125" style="2" customWidth="1"/>
    <col min="10771" max="11008" width="9.140625" style="2"/>
    <col min="11009" max="11009" width="5.42578125" style="2" customWidth="1"/>
    <col min="11010" max="11010" width="18.42578125" style="2" customWidth="1"/>
    <col min="11011" max="11011" width="10.42578125" style="2" customWidth="1"/>
    <col min="11012" max="11012" width="10.140625" style="2" customWidth="1"/>
    <col min="11013" max="11013" width="8.28515625" style="2" customWidth="1"/>
    <col min="11014" max="11014" width="8.5703125" style="2" customWidth="1"/>
    <col min="11015" max="11016" width="7" style="2" customWidth="1"/>
    <col min="11017" max="11017" width="7.42578125" style="2" customWidth="1"/>
    <col min="11018" max="11018" width="6.28515625" style="2" customWidth="1"/>
    <col min="11019" max="11019" width="8.42578125" style="2" customWidth="1"/>
    <col min="11020" max="11020" width="7.7109375" style="2" customWidth="1"/>
    <col min="11021" max="11021" width="6.140625" style="2" customWidth="1"/>
    <col min="11022" max="11022" width="6.85546875" style="2" customWidth="1"/>
    <col min="11023" max="11024" width="6.42578125" style="2" customWidth="1"/>
    <col min="11025" max="11025" width="5.7109375" style="2" customWidth="1"/>
    <col min="11026" max="11026" width="7.42578125" style="2" customWidth="1"/>
    <col min="11027" max="11264" width="9.140625" style="2"/>
    <col min="11265" max="11265" width="5.42578125" style="2" customWidth="1"/>
    <col min="11266" max="11266" width="18.42578125" style="2" customWidth="1"/>
    <col min="11267" max="11267" width="10.42578125" style="2" customWidth="1"/>
    <col min="11268" max="11268" width="10.140625" style="2" customWidth="1"/>
    <col min="11269" max="11269" width="8.28515625" style="2" customWidth="1"/>
    <col min="11270" max="11270" width="8.5703125" style="2" customWidth="1"/>
    <col min="11271" max="11272" width="7" style="2" customWidth="1"/>
    <col min="11273" max="11273" width="7.42578125" style="2" customWidth="1"/>
    <col min="11274" max="11274" width="6.28515625" style="2" customWidth="1"/>
    <col min="11275" max="11275" width="8.42578125" style="2" customWidth="1"/>
    <col min="11276" max="11276" width="7.7109375" style="2" customWidth="1"/>
    <col min="11277" max="11277" width="6.140625" style="2" customWidth="1"/>
    <col min="11278" max="11278" width="6.85546875" style="2" customWidth="1"/>
    <col min="11279" max="11280" width="6.42578125" style="2" customWidth="1"/>
    <col min="11281" max="11281" width="5.7109375" style="2" customWidth="1"/>
    <col min="11282" max="11282" width="7.42578125" style="2" customWidth="1"/>
    <col min="11283" max="11520" width="9.140625" style="2"/>
    <col min="11521" max="11521" width="5.42578125" style="2" customWidth="1"/>
    <col min="11522" max="11522" width="18.42578125" style="2" customWidth="1"/>
    <col min="11523" max="11523" width="10.42578125" style="2" customWidth="1"/>
    <col min="11524" max="11524" width="10.140625" style="2" customWidth="1"/>
    <col min="11525" max="11525" width="8.28515625" style="2" customWidth="1"/>
    <col min="11526" max="11526" width="8.5703125" style="2" customWidth="1"/>
    <col min="11527" max="11528" width="7" style="2" customWidth="1"/>
    <col min="11529" max="11529" width="7.42578125" style="2" customWidth="1"/>
    <col min="11530" max="11530" width="6.28515625" style="2" customWidth="1"/>
    <col min="11531" max="11531" width="8.42578125" style="2" customWidth="1"/>
    <col min="11532" max="11532" width="7.7109375" style="2" customWidth="1"/>
    <col min="11533" max="11533" width="6.140625" style="2" customWidth="1"/>
    <col min="11534" max="11534" width="6.85546875" style="2" customWidth="1"/>
    <col min="11535" max="11536" width="6.42578125" style="2" customWidth="1"/>
    <col min="11537" max="11537" width="5.7109375" style="2" customWidth="1"/>
    <col min="11538" max="11538" width="7.42578125" style="2" customWidth="1"/>
    <col min="11539" max="11776" width="9.140625" style="2"/>
    <col min="11777" max="11777" width="5.42578125" style="2" customWidth="1"/>
    <col min="11778" max="11778" width="18.42578125" style="2" customWidth="1"/>
    <col min="11779" max="11779" width="10.42578125" style="2" customWidth="1"/>
    <col min="11780" max="11780" width="10.140625" style="2" customWidth="1"/>
    <col min="11781" max="11781" width="8.28515625" style="2" customWidth="1"/>
    <col min="11782" max="11782" width="8.5703125" style="2" customWidth="1"/>
    <col min="11783" max="11784" width="7" style="2" customWidth="1"/>
    <col min="11785" max="11785" width="7.42578125" style="2" customWidth="1"/>
    <col min="11786" max="11786" width="6.28515625" style="2" customWidth="1"/>
    <col min="11787" max="11787" width="8.42578125" style="2" customWidth="1"/>
    <col min="11788" max="11788" width="7.7109375" style="2" customWidth="1"/>
    <col min="11789" max="11789" width="6.140625" style="2" customWidth="1"/>
    <col min="11790" max="11790" width="6.85546875" style="2" customWidth="1"/>
    <col min="11791" max="11792" width="6.42578125" style="2" customWidth="1"/>
    <col min="11793" max="11793" width="5.7109375" style="2" customWidth="1"/>
    <col min="11794" max="11794" width="7.42578125" style="2" customWidth="1"/>
    <col min="11795" max="12032" width="9.140625" style="2"/>
    <col min="12033" max="12033" width="5.42578125" style="2" customWidth="1"/>
    <col min="12034" max="12034" width="18.42578125" style="2" customWidth="1"/>
    <col min="12035" max="12035" width="10.42578125" style="2" customWidth="1"/>
    <col min="12036" max="12036" width="10.140625" style="2" customWidth="1"/>
    <col min="12037" max="12037" width="8.28515625" style="2" customWidth="1"/>
    <col min="12038" max="12038" width="8.5703125" style="2" customWidth="1"/>
    <col min="12039" max="12040" width="7" style="2" customWidth="1"/>
    <col min="12041" max="12041" width="7.42578125" style="2" customWidth="1"/>
    <col min="12042" max="12042" width="6.28515625" style="2" customWidth="1"/>
    <col min="12043" max="12043" width="8.42578125" style="2" customWidth="1"/>
    <col min="12044" max="12044" width="7.7109375" style="2" customWidth="1"/>
    <col min="12045" max="12045" width="6.140625" style="2" customWidth="1"/>
    <col min="12046" max="12046" width="6.85546875" style="2" customWidth="1"/>
    <col min="12047" max="12048" width="6.42578125" style="2" customWidth="1"/>
    <col min="12049" max="12049" width="5.7109375" style="2" customWidth="1"/>
    <col min="12050" max="12050" width="7.42578125" style="2" customWidth="1"/>
    <col min="12051" max="12288" width="9.140625" style="2"/>
    <col min="12289" max="12289" width="5.42578125" style="2" customWidth="1"/>
    <col min="12290" max="12290" width="18.42578125" style="2" customWidth="1"/>
    <col min="12291" max="12291" width="10.42578125" style="2" customWidth="1"/>
    <col min="12292" max="12292" width="10.140625" style="2" customWidth="1"/>
    <col min="12293" max="12293" width="8.28515625" style="2" customWidth="1"/>
    <col min="12294" max="12294" width="8.5703125" style="2" customWidth="1"/>
    <col min="12295" max="12296" width="7" style="2" customWidth="1"/>
    <col min="12297" max="12297" width="7.42578125" style="2" customWidth="1"/>
    <col min="12298" max="12298" width="6.28515625" style="2" customWidth="1"/>
    <col min="12299" max="12299" width="8.42578125" style="2" customWidth="1"/>
    <col min="12300" max="12300" width="7.7109375" style="2" customWidth="1"/>
    <col min="12301" max="12301" width="6.140625" style="2" customWidth="1"/>
    <col min="12302" max="12302" width="6.85546875" style="2" customWidth="1"/>
    <col min="12303" max="12304" width="6.42578125" style="2" customWidth="1"/>
    <col min="12305" max="12305" width="5.7109375" style="2" customWidth="1"/>
    <col min="12306" max="12306" width="7.42578125" style="2" customWidth="1"/>
    <col min="12307" max="12544" width="9.140625" style="2"/>
    <col min="12545" max="12545" width="5.42578125" style="2" customWidth="1"/>
    <col min="12546" max="12546" width="18.42578125" style="2" customWidth="1"/>
    <col min="12547" max="12547" width="10.42578125" style="2" customWidth="1"/>
    <col min="12548" max="12548" width="10.140625" style="2" customWidth="1"/>
    <col min="12549" max="12549" width="8.28515625" style="2" customWidth="1"/>
    <col min="12550" max="12550" width="8.5703125" style="2" customWidth="1"/>
    <col min="12551" max="12552" width="7" style="2" customWidth="1"/>
    <col min="12553" max="12553" width="7.42578125" style="2" customWidth="1"/>
    <col min="12554" max="12554" width="6.28515625" style="2" customWidth="1"/>
    <col min="12555" max="12555" width="8.42578125" style="2" customWidth="1"/>
    <col min="12556" max="12556" width="7.7109375" style="2" customWidth="1"/>
    <col min="12557" max="12557" width="6.140625" style="2" customWidth="1"/>
    <col min="12558" max="12558" width="6.85546875" style="2" customWidth="1"/>
    <col min="12559" max="12560" width="6.42578125" style="2" customWidth="1"/>
    <col min="12561" max="12561" width="5.7109375" style="2" customWidth="1"/>
    <col min="12562" max="12562" width="7.42578125" style="2" customWidth="1"/>
    <col min="12563" max="12800" width="9.140625" style="2"/>
    <col min="12801" max="12801" width="5.42578125" style="2" customWidth="1"/>
    <col min="12802" max="12802" width="18.42578125" style="2" customWidth="1"/>
    <col min="12803" max="12803" width="10.42578125" style="2" customWidth="1"/>
    <col min="12804" max="12804" width="10.140625" style="2" customWidth="1"/>
    <col min="12805" max="12805" width="8.28515625" style="2" customWidth="1"/>
    <col min="12806" max="12806" width="8.5703125" style="2" customWidth="1"/>
    <col min="12807" max="12808" width="7" style="2" customWidth="1"/>
    <col min="12809" max="12809" width="7.42578125" style="2" customWidth="1"/>
    <col min="12810" max="12810" width="6.28515625" style="2" customWidth="1"/>
    <col min="12811" max="12811" width="8.42578125" style="2" customWidth="1"/>
    <col min="12812" max="12812" width="7.7109375" style="2" customWidth="1"/>
    <col min="12813" max="12813" width="6.140625" style="2" customWidth="1"/>
    <col min="12814" max="12814" width="6.85546875" style="2" customWidth="1"/>
    <col min="12815" max="12816" width="6.42578125" style="2" customWidth="1"/>
    <col min="12817" max="12817" width="5.7109375" style="2" customWidth="1"/>
    <col min="12818" max="12818" width="7.42578125" style="2" customWidth="1"/>
    <col min="12819" max="13056" width="9.140625" style="2"/>
    <col min="13057" max="13057" width="5.42578125" style="2" customWidth="1"/>
    <col min="13058" max="13058" width="18.42578125" style="2" customWidth="1"/>
    <col min="13059" max="13059" width="10.42578125" style="2" customWidth="1"/>
    <col min="13060" max="13060" width="10.140625" style="2" customWidth="1"/>
    <col min="13061" max="13061" width="8.28515625" style="2" customWidth="1"/>
    <col min="13062" max="13062" width="8.5703125" style="2" customWidth="1"/>
    <col min="13063" max="13064" width="7" style="2" customWidth="1"/>
    <col min="13065" max="13065" width="7.42578125" style="2" customWidth="1"/>
    <col min="13066" max="13066" width="6.28515625" style="2" customWidth="1"/>
    <col min="13067" max="13067" width="8.42578125" style="2" customWidth="1"/>
    <col min="13068" max="13068" width="7.7109375" style="2" customWidth="1"/>
    <col min="13069" max="13069" width="6.140625" style="2" customWidth="1"/>
    <col min="13070" max="13070" width="6.85546875" style="2" customWidth="1"/>
    <col min="13071" max="13072" width="6.42578125" style="2" customWidth="1"/>
    <col min="13073" max="13073" width="5.7109375" style="2" customWidth="1"/>
    <col min="13074" max="13074" width="7.42578125" style="2" customWidth="1"/>
    <col min="13075" max="13312" width="9.140625" style="2"/>
    <col min="13313" max="13313" width="5.42578125" style="2" customWidth="1"/>
    <col min="13314" max="13314" width="18.42578125" style="2" customWidth="1"/>
    <col min="13315" max="13315" width="10.42578125" style="2" customWidth="1"/>
    <col min="13316" max="13316" width="10.140625" style="2" customWidth="1"/>
    <col min="13317" max="13317" width="8.28515625" style="2" customWidth="1"/>
    <col min="13318" max="13318" width="8.5703125" style="2" customWidth="1"/>
    <col min="13319" max="13320" width="7" style="2" customWidth="1"/>
    <col min="13321" max="13321" width="7.42578125" style="2" customWidth="1"/>
    <col min="13322" max="13322" width="6.28515625" style="2" customWidth="1"/>
    <col min="13323" max="13323" width="8.42578125" style="2" customWidth="1"/>
    <col min="13324" max="13324" width="7.7109375" style="2" customWidth="1"/>
    <col min="13325" max="13325" width="6.140625" style="2" customWidth="1"/>
    <col min="13326" max="13326" width="6.85546875" style="2" customWidth="1"/>
    <col min="13327" max="13328" width="6.42578125" style="2" customWidth="1"/>
    <col min="13329" max="13329" width="5.7109375" style="2" customWidth="1"/>
    <col min="13330" max="13330" width="7.42578125" style="2" customWidth="1"/>
    <col min="13331" max="13568" width="9.140625" style="2"/>
    <col min="13569" max="13569" width="5.42578125" style="2" customWidth="1"/>
    <col min="13570" max="13570" width="18.42578125" style="2" customWidth="1"/>
    <col min="13571" max="13571" width="10.42578125" style="2" customWidth="1"/>
    <col min="13572" max="13572" width="10.140625" style="2" customWidth="1"/>
    <col min="13573" max="13573" width="8.28515625" style="2" customWidth="1"/>
    <col min="13574" max="13574" width="8.5703125" style="2" customWidth="1"/>
    <col min="13575" max="13576" width="7" style="2" customWidth="1"/>
    <col min="13577" max="13577" width="7.42578125" style="2" customWidth="1"/>
    <col min="13578" max="13578" width="6.28515625" style="2" customWidth="1"/>
    <col min="13579" max="13579" width="8.42578125" style="2" customWidth="1"/>
    <col min="13580" max="13580" width="7.7109375" style="2" customWidth="1"/>
    <col min="13581" max="13581" width="6.140625" style="2" customWidth="1"/>
    <col min="13582" max="13582" width="6.85546875" style="2" customWidth="1"/>
    <col min="13583" max="13584" width="6.42578125" style="2" customWidth="1"/>
    <col min="13585" max="13585" width="5.7109375" style="2" customWidth="1"/>
    <col min="13586" max="13586" width="7.42578125" style="2" customWidth="1"/>
    <col min="13587" max="13824" width="9.140625" style="2"/>
    <col min="13825" max="13825" width="5.42578125" style="2" customWidth="1"/>
    <col min="13826" max="13826" width="18.42578125" style="2" customWidth="1"/>
    <col min="13827" max="13827" width="10.42578125" style="2" customWidth="1"/>
    <col min="13828" max="13828" width="10.140625" style="2" customWidth="1"/>
    <col min="13829" max="13829" width="8.28515625" style="2" customWidth="1"/>
    <col min="13830" max="13830" width="8.5703125" style="2" customWidth="1"/>
    <col min="13831" max="13832" width="7" style="2" customWidth="1"/>
    <col min="13833" max="13833" width="7.42578125" style="2" customWidth="1"/>
    <col min="13834" max="13834" width="6.28515625" style="2" customWidth="1"/>
    <col min="13835" max="13835" width="8.42578125" style="2" customWidth="1"/>
    <col min="13836" max="13836" width="7.7109375" style="2" customWidth="1"/>
    <col min="13837" max="13837" width="6.140625" style="2" customWidth="1"/>
    <col min="13838" max="13838" width="6.85546875" style="2" customWidth="1"/>
    <col min="13839" max="13840" width="6.42578125" style="2" customWidth="1"/>
    <col min="13841" max="13841" width="5.7109375" style="2" customWidth="1"/>
    <col min="13842" max="13842" width="7.42578125" style="2" customWidth="1"/>
    <col min="13843" max="14080" width="9.140625" style="2"/>
    <col min="14081" max="14081" width="5.42578125" style="2" customWidth="1"/>
    <col min="14082" max="14082" width="18.42578125" style="2" customWidth="1"/>
    <col min="14083" max="14083" width="10.42578125" style="2" customWidth="1"/>
    <col min="14084" max="14084" width="10.140625" style="2" customWidth="1"/>
    <col min="14085" max="14085" width="8.28515625" style="2" customWidth="1"/>
    <col min="14086" max="14086" width="8.5703125" style="2" customWidth="1"/>
    <col min="14087" max="14088" width="7" style="2" customWidth="1"/>
    <col min="14089" max="14089" width="7.42578125" style="2" customWidth="1"/>
    <col min="14090" max="14090" width="6.28515625" style="2" customWidth="1"/>
    <col min="14091" max="14091" width="8.42578125" style="2" customWidth="1"/>
    <col min="14092" max="14092" width="7.7109375" style="2" customWidth="1"/>
    <col min="14093" max="14093" width="6.140625" style="2" customWidth="1"/>
    <col min="14094" max="14094" width="6.85546875" style="2" customWidth="1"/>
    <col min="14095" max="14096" width="6.42578125" style="2" customWidth="1"/>
    <col min="14097" max="14097" width="5.7109375" style="2" customWidth="1"/>
    <col min="14098" max="14098" width="7.42578125" style="2" customWidth="1"/>
    <col min="14099" max="14336" width="9.140625" style="2"/>
    <col min="14337" max="14337" width="5.42578125" style="2" customWidth="1"/>
    <col min="14338" max="14338" width="18.42578125" style="2" customWidth="1"/>
    <col min="14339" max="14339" width="10.42578125" style="2" customWidth="1"/>
    <col min="14340" max="14340" width="10.140625" style="2" customWidth="1"/>
    <col min="14341" max="14341" width="8.28515625" style="2" customWidth="1"/>
    <col min="14342" max="14342" width="8.5703125" style="2" customWidth="1"/>
    <col min="14343" max="14344" width="7" style="2" customWidth="1"/>
    <col min="14345" max="14345" width="7.42578125" style="2" customWidth="1"/>
    <col min="14346" max="14346" width="6.28515625" style="2" customWidth="1"/>
    <col min="14347" max="14347" width="8.42578125" style="2" customWidth="1"/>
    <col min="14348" max="14348" width="7.7109375" style="2" customWidth="1"/>
    <col min="14349" max="14349" width="6.140625" style="2" customWidth="1"/>
    <col min="14350" max="14350" width="6.85546875" style="2" customWidth="1"/>
    <col min="14351" max="14352" width="6.42578125" style="2" customWidth="1"/>
    <col min="14353" max="14353" width="5.7109375" style="2" customWidth="1"/>
    <col min="14354" max="14354" width="7.42578125" style="2" customWidth="1"/>
    <col min="14355" max="14592" width="9.140625" style="2"/>
    <col min="14593" max="14593" width="5.42578125" style="2" customWidth="1"/>
    <col min="14594" max="14594" width="18.42578125" style="2" customWidth="1"/>
    <col min="14595" max="14595" width="10.42578125" style="2" customWidth="1"/>
    <col min="14596" max="14596" width="10.140625" style="2" customWidth="1"/>
    <col min="14597" max="14597" width="8.28515625" style="2" customWidth="1"/>
    <col min="14598" max="14598" width="8.5703125" style="2" customWidth="1"/>
    <col min="14599" max="14600" width="7" style="2" customWidth="1"/>
    <col min="14601" max="14601" width="7.42578125" style="2" customWidth="1"/>
    <col min="14602" max="14602" width="6.28515625" style="2" customWidth="1"/>
    <col min="14603" max="14603" width="8.42578125" style="2" customWidth="1"/>
    <col min="14604" max="14604" width="7.7109375" style="2" customWidth="1"/>
    <col min="14605" max="14605" width="6.140625" style="2" customWidth="1"/>
    <col min="14606" max="14606" width="6.85546875" style="2" customWidth="1"/>
    <col min="14607" max="14608" width="6.42578125" style="2" customWidth="1"/>
    <col min="14609" max="14609" width="5.7109375" style="2" customWidth="1"/>
    <col min="14610" max="14610" width="7.42578125" style="2" customWidth="1"/>
    <col min="14611" max="14848" width="9.140625" style="2"/>
    <col min="14849" max="14849" width="5.42578125" style="2" customWidth="1"/>
    <col min="14850" max="14850" width="18.42578125" style="2" customWidth="1"/>
    <col min="14851" max="14851" width="10.42578125" style="2" customWidth="1"/>
    <col min="14852" max="14852" width="10.140625" style="2" customWidth="1"/>
    <col min="14853" max="14853" width="8.28515625" style="2" customWidth="1"/>
    <col min="14854" max="14854" width="8.5703125" style="2" customWidth="1"/>
    <col min="14855" max="14856" width="7" style="2" customWidth="1"/>
    <col min="14857" max="14857" width="7.42578125" style="2" customWidth="1"/>
    <col min="14858" max="14858" width="6.28515625" style="2" customWidth="1"/>
    <col min="14859" max="14859" width="8.42578125" style="2" customWidth="1"/>
    <col min="14860" max="14860" width="7.7109375" style="2" customWidth="1"/>
    <col min="14861" max="14861" width="6.140625" style="2" customWidth="1"/>
    <col min="14862" max="14862" width="6.85546875" style="2" customWidth="1"/>
    <col min="14863" max="14864" width="6.42578125" style="2" customWidth="1"/>
    <col min="14865" max="14865" width="5.7109375" style="2" customWidth="1"/>
    <col min="14866" max="14866" width="7.42578125" style="2" customWidth="1"/>
    <col min="14867" max="15104" width="9.140625" style="2"/>
    <col min="15105" max="15105" width="5.42578125" style="2" customWidth="1"/>
    <col min="15106" max="15106" width="18.42578125" style="2" customWidth="1"/>
    <col min="15107" max="15107" width="10.42578125" style="2" customWidth="1"/>
    <col min="15108" max="15108" width="10.140625" style="2" customWidth="1"/>
    <col min="15109" max="15109" width="8.28515625" style="2" customWidth="1"/>
    <col min="15110" max="15110" width="8.5703125" style="2" customWidth="1"/>
    <col min="15111" max="15112" width="7" style="2" customWidth="1"/>
    <col min="15113" max="15113" width="7.42578125" style="2" customWidth="1"/>
    <col min="15114" max="15114" width="6.28515625" style="2" customWidth="1"/>
    <col min="15115" max="15115" width="8.42578125" style="2" customWidth="1"/>
    <col min="15116" max="15116" width="7.7109375" style="2" customWidth="1"/>
    <col min="15117" max="15117" width="6.140625" style="2" customWidth="1"/>
    <col min="15118" max="15118" width="6.85546875" style="2" customWidth="1"/>
    <col min="15119" max="15120" width="6.42578125" style="2" customWidth="1"/>
    <col min="15121" max="15121" width="5.7109375" style="2" customWidth="1"/>
    <col min="15122" max="15122" width="7.42578125" style="2" customWidth="1"/>
    <col min="15123" max="15360" width="9.140625" style="2"/>
    <col min="15361" max="15361" width="5.42578125" style="2" customWidth="1"/>
    <col min="15362" max="15362" width="18.42578125" style="2" customWidth="1"/>
    <col min="15363" max="15363" width="10.42578125" style="2" customWidth="1"/>
    <col min="15364" max="15364" width="10.140625" style="2" customWidth="1"/>
    <col min="15365" max="15365" width="8.28515625" style="2" customWidth="1"/>
    <col min="15366" max="15366" width="8.5703125" style="2" customWidth="1"/>
    <col min="15367" max="15368" width="7" style="2" customWidth="1"/>
    <col min="15369" max="15369" width="7.42578125" style="2" customWidth="1"/>
    <col min="15370" max="15370" width="6.28515625" style="2" customWidth="1"/>
    <col min="15371" max="15371" width="8.42578125" style="2" customWidth="1"/>
    <col min="15372" max="15372" width="7.7109375" style="2" customWidth="1"/>
    <col min="15373" max="15373" width="6.140625" style="2" customWidth="1"/>
    <col min="15374" max="15374" width="6.85546875" style="2" customWidth="1"/>
    <col min="15375" max="15376" width="6.42578125" style="2" customWidth="1"/>
    <col min="15377" max="15377" width="5.7109375" style="2" customWidth="1"/>
    <col min="15378" max="15378" width="7.42578125" style="2" customWidth="1"/>
    <col min="15379" max="15616" width="9.140625" style="2"/>
    <col min="15617" max="15617" width="5.42578125" style="2" customWidth="1"/>
    <col min="15618" max="15618" width="18.42578125" style="2" customWidth="1"/>
    <col min="15619" max="15619" width="10.42578125" style="2" customWidth="1"/>
    <col min="15620" max="15620" width="10.140625" style="2" customWidth="1"/>
    <col min="15621" max="15621" width="8.28515625" style="2" customWidth="1"/>
    <col min="15622" max="15622" width="8.5703125" style="2" customWidth="1"/>
    <col min="15623" max="15624" width="7" style="2" customWidth="1"/>
    <col min="15625" max="15625" width="7.42578125" style="2" customWidth="1"/>
    <col min="15626" max="15626" width="6.28515625" style="2" customWidth="1"/>
    <col min="15627" max="15627" width="8.42578125" style="2" customWidth="1"/>
    <col min="15628" max="15628" width="7.7109375" style="2" customWidth="1"/>
    <col min="15629" max="15629" width="6.140625" style="2" customWidth="1"/>
    <col min="15630" max="15630" width="6.85546875" style="2" customWidth="1"/>
    <col min="15631" max="15632" width="6.42578125" style="2" customWidth="1"/>
    <col min="15633" max="15633" width="5.7109375" style="2" customWidth="1"/>
    <col min="15634" max="15634" width="7.42578125" style="2" customWidth="1"/>
    <col min="15635" max="15872" width="9.140625" style="2"/>
    <col min="15873" max="15873" width="5.42578125" style="2" customWidth="1"/>
    <col min="15874" max="15874" width="18.42578125" style="2" customWidth="1"/>
    <col min="15875" max="15875" width="10.42578125" style="2" customWidth="1"/>
    <col min="15876" max="15876" width="10.140625" style="2" customWidth="1"/>
    <col min="15877" max="15877" width="8.28515625" style="2" customWidth="1"/>
    <col min="15878" max="15878" width="8.5703125" style="2" customWidth="1"/>
    <col min="15879" max="15880" width="7" style="2" customWidth="1"/>
    <col min="15881" max="15881" width="7.42578125" style="2" customWidth="1"/>
    <col min="15882" max="15882" width="6.28515625" style="2" customWidth="1"/>
    <col min="15883" max="15883" width="8.42578125" style="2" customWidth="1"/>
    <col min="15884" max="15884" width="7.7109375" style="2" customWidth="1"/>
    <col min="15885" max="15885" width="6.140625" style="2" customWidth="1"/>
    <col min="15886" max="15886" width="6.85546875" style="2" customWidth="1"/>
    <col min="15887" max="15888" width="6.42578125" style="2" customWidth="1"/>
    <col min="15889" max="15889" width="5.7109375" style="2" customWidth="1"/>
    <col min="15890" max="15890" width="7.42578125" style="2" customWidth="1"/>
    <col min="15891" max="16128" width="9.140625" style="2"/>
    <col min="16129" max="16129" width="5.42578125" style="2" customWidth="1"/>
    <col min="16130" max="16130" width="18.42578125" style="2" customWidth="1"/>
    <col min="16131" max="16131" width="10.42578125" style="2" customWidth="1"/>
    <col min="16132" max="16132" width="10.140625" style="2" customWidth="1"/>
    <col min="16133" max="16133" width="8.28515625" style="2" customWidth="1"/>
    <col min="16134" max="16134" width="8.5703125" style="2" customWidth="1"/>
    <col min="16135" max="16136" width="7" style="2" customWidth="1"/>
    <col min="16137" max="16137" width="7.42578125" style="2" customWidth="1"/>
    <col min="16138" max="16138" width="6.28515625" style="2" customWidth="1"/>
    <col min="16139" max="16139" width="8.42578125" style="2" customWidth="1"/>
    <col min="16140" max="16140" width="7.7109375" style="2" customWidth="1"/>
    <col min="16141" max="16141" width="6.140625" style="2" customWidth="1"/>
    <col min="16142" max="16142" width="6.85546875" style="2" customWidth="1"/>
    <col min="16143" max="16144" width="6.42578125" style="2" customWidth="1"/>
    <col min="16145" max="16145" width="5.7109375" style="2" customWidth="1"/>
    <col min="16146" max="16146" width="7.42578125" style="2" customWidth="1"/>
    <col min="16147" max="16384" width="9.140625" style="2"/>
  </cols>
  <sheetData>
    <row r="1" spans="1:2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41.25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2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ht="56.25" customHeight="1" x14ac:dyDescent="0.3">
      <c r="A5" s="6" t="s">
        <v>3</v>
      </c>
      <c r="B5" s="6" t="s">
        <v>4</v>
      </c>
      <c r="C5" s="6" t="s">
        <v>5</v>
      </c>
      <c r="D5" s="6"/>
      <c r="E5" s="6" t="s">
        <v>6</v>
      </c>
      <c r="F5" s="6"/>
      <c r="G5" s="6"/>
      <c r="H5" s="6" t="s">
        <v>7</v>
      </c>
      <c r="I5" s="6"/>
      <c r="J5" s="6"/>
      <c r="K5" s="6"/>
      <c r="L5" s="6" t="s">
        <v>8</v>
      </c>
      <c r="M5" s="6"/>
      <c r="N5" s="6"/>
      <c r="O5" s="6"/>
      <c r="P5" s="6"/>
      <c r="Q5" s="6"/>
      <c r="R5" s="6"/>
    </row>
    <row r="6" spans="1:22" ht="18.75" customHeight="1" x14ac:dyDescent="0.3">
      <c r="A6" s="6"/>
      <c r="B6" s="6"/>
      <c r="C6" s="6" t="s">
        <v>9</v>
      </c>
      <c r="D6" s="6" t="s">
        <v>10</v>
      </c>
      <c r="E6" s="7" t="s">
        <v>11</v>
      </c>
      <c r="F6" s="7" t="s">
        <v>12</v>
      </c>
      <c r="G6" s="7"/>
      <c r="H6" s="7" t="s">
        <v>13</v>
      </c>
      <c r="I6" s="7"/>
      <c r="J6" s="7"/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</row>
    <row r="7" spans="1:22" ht="64.5" customHeight="1" x14ac:dyDescent="0.3">
      <c r="A7" s="6"/>
      <c r="B7" s="6"/>
      <c r="C7" s="6"/>
      <c r="D7" s="6"/>
      <c r="E7" s="7"/>
      <c r="F7" s="8" t="s">
        <v>22</v>
      </c>
      <c r="G7" s="8" t="s">
        <v>23</v>
      </c>
      <c r="H7" s="8" t="s">
        <v>24</v>
      </c>
      <c r="I7" s="8" t="s">
        <v>25</v>
      </c>
      <c r="J7" s="8" t="s">
        <v>26</v>
      </c>
      <c r="K7" s="7"/>
      <c r="L7" s="7"/>
      <c r="M7" s="7"/>
      <c r="N7" s="7"/>
      <c r="O7" s="7"/>
      <c r="P7" s="7"/>
      <c r="Q7" s="7"/>
      <c r="R7" s="7"/>
    </row>
    <row r="8" spans="1:22" x14ac:dyDescent="0.3">
      <c r="A8" s="9">
        <v>1</v>
      </c>
      <c r="B8" s="9">
        <v>2</v>
      </c>
      <c r="C8" s="10">
        <v>3</v>
      </c>
      <c r="D8" s="10">
        <v>4</v>
      </c>
      <c r="E8" s="11" t="s">
        <v>27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</row>
    <row r="9" spans="1:22" s="18" customFormat="1" x14ac:dyDescent="0.3">
      <c r="A9" s="13" t="s">
        <v>28</v>
      </c>
      <c r="B9" s="14" t="s">
        <v>29</v>
      </c>
      <c r="C9" s="15"/>
      <c r="D9" s="15"/>
      <c r="E9" s="16">
        <f>E10+E16+E20+E27+E29+E35+E41+E44</f>
        <v>143</v>
      </c>
      <c r="F9" s="17">
        <f t="shared" ref="F9:R9" si="0">F10+F16+F20+F27+F29+F35+F41+F44</f>
        <v>143</v>
      </c>
      <c r="G9" s="17">
        <f t="shared" si="0"/>
        <v>0</v>
      </c>
      <c r="H9" s="17">
        <f t="shared" si="0"/>
        <v>443</v>
      </c>
      <c r="I9" s="17">
        <f t="shared" si="0"/>
        <v>443</v>
      </c>
      <c r="J9" s="17">
        <f t="shared" si="0"/>
        <v>0</v>
      </c>
      <c r="K9" s="17">
        <f t="shared" si="0"/>
        <v>1550</v>
      </c>
      <c r="L9" s="17">
        <f t="shared" si="0"/>
        <v>5</v>
      </c>
      <c r="M9" s="17">
        <f t="shared" si="0"/>
        <v>15</v>
      </c>
      <c r="N9" s="17">
        <f t="shared" si="0"/>
        <v>17</v>
      </c>
      <c r="O9" s="17">
        <f t="shared" si="0"/>
        <v>19</v>
      </c>
      <c r="P9" s="17">
        <f t="shared" si="0"/>
        <v>2</v>
      </c>
      <c r="Q9" s="17">
        <f t="shared" si="0"/>
        <v>0</v>
      </c>
      <c r="R9" s="17">
        <f t="shared" si="0"/>
        <v>2</v>
      </c>
    </row>
    <row r="10" spans="1:22" s="18" customFormat="1" x14ac:dyDescent="0.3">
      <c r="A10" s="19"/>
      <c r="B10" s="20" t="s">
        <v>30</v>
      </c>
      <c r="C10" s="21"/>
      <c r="D10" s="21"/>
      <c r="E10" s="22">
        <f>SUM(E11:E15)</f>
        <v>21</v>
      </c>
      <c r="F10" s="23">
        <f t="shared" ref="F10:R10" si="1">SUM(F11:F15)</f>
        <v>21</v>
      </c>
      <c r="G10" s="23">
        <f t="shared" si="1"/>
        <v>0</v>
      </c>
      <c r="H10" s="23">
        <f t="shared" si="1"/>
        <v>48</v>
      </c>
      <c r="I10" s="23">
        <f t="shared" si="1"/>
        <v>48</v>
      </c>
      <c r="J10" s="23">
        <f t="shared" si="1"/>
        <v>0</v>
      </c>
      <c r="K10" s="23">
        <f t="shared" si="1"/>
        <v>250</v>
      </c>
      <c r="L10" s="23">
        <f t="shared" si="1"/>
        <v>0</v>
      </c>
      <c r="M10" s="23">
        <f t="shared" si="1"/>
        <v>2</v>
      </c>
      <c r="N10" s="23">
        <f t="shared" si="1"/>
        <v>2</v>
      </c>
      <c r="O10" s="23">
        <f t="shared" si="1"/>
        <v>0</v>
      </c>
      <c r="P10" s="23">
        <f t="shared" si="1"/>
        <v>0</v>
      </c>
      <c r="Q10" s="23">
        <f t="shared" si="1"/>
        <v>0</v>
      </c>
      <c r="R10" s="23">
        <f t="shared" si="1"/>
        <v>0</v>
      </c>
    </row>
    <row r="11" spans="1:22" s="18" customFormat="1" x14ac:dyDescent="0.3">
      <c r="A11" s="19">
        <v>1</v>
      </c>
      <c r="B11" s="24" t="s">
        <v>31</v>
      </c>
      <c r="C11" s="25">
        <v>1975</v>
      </c>
      <c r="D11" s="25"/>
      <c r="E11" s="26">
        <v>4</v>
      </c>
      <c r="F11" s="27">
        <v>4</v>
      </c>
      <c r="G11" s="19">
        <v>0</v>
      </c>
      <c r="H11" s="27">
        <v>10</v>
      </c>
      <c r="I11" s="27">
        <v>10</v>
      </c>
      <c r="J11" s="27"/>
      <c r="K11" s="27">
        <v>50</v>
      </c>
      <c r="L11" s="27"/>
      <c r="M11" s="27">
        <v>1</v>
      </c>
      <c r="N11" s="27"/>
      <c r="O11" s="27"/>
      <c r="P11" s="27"/>
      <c r="Q11" s="27"/>
      <c r="R11" s="27"/>
    </row>
    <row r="12" spans="1:22" s="18" customFormat="1" x14ac:dyDescent="0.3">
      <c r="A12" s="19">
        <v>2</v>
      </c>
      <c r="B12" s="24" t="s">
        <v>32</v>
      </c>
      <c r="C12" s="25">
        <v>1954</v>
      </c>
      <c r="D12" s="25"/>
      <c r="E12" s="26">
        <v>4</v>
      </c>
      <c r="F12" s="27">
        <v>4</v>
      </c>
      <c r="G12" s="19">
        <v>0</v>
      </c>
      <c r="H12" s="27"/>
      <c r="I12" s="27"/>
      <c r="J12" s="27"/>
      <c r="K12" s="27">
        <v>50</v>
      </c>
      <c r="L12" s="27"/>
      <c r="M12" s="27"/>
      <c r="N12" s="27"/>
      <c r="O12" s="27"/>
      <c r="P12" s="27"/>
      <c r="Q12" s="27"/>
      <c r="R12" s="27"/>
    </row>
    <row r="13" spans="1:22" s="18" customFormat="1" x14ac:dyDescent="0.3">
      <c r="A13" s="19">
        <v>3</v>
      </c>
      <c r="B13" s="28" t="s">
        <v>33</v>
      </c>
      <c r="C13" s="29">
        <v>1986</v>
      </c>
      <c r="D13" s="29"/>
      <c r="E13" s="26">
        <v>4</v>
      </c>
      <c r="F13" s="27">
        <v>4</v>
      </c>
      <c r="G13" s="19">
        <v>0</v>
      </c>
      <c r="H13" s="27">
        <v>3</v>
      </c>
      <c r="I13" s="27">
        <v>3</v>
      </c>
      <c r="J13" s="27"/>
      <c r="K13" s="27">
        <v>50</v>
      </c>
      <c r="L13" s="27"/>
      <c r="M13" s="27">
        <v>1</v>
      </c>
      <c r="N13" s="27">
        <v>1</v>
      </c>
      <c r="O13" s="27"/>
      <c r="P13" s="27"/>
      <c r="Q13" s="27"/>
      <c r="R13" s="27"/>
    </row>
    <row r="14" spans="1:22" s="18" customFormat="1" x14ac:dyDescent="0.3">
      <c r="A14" s="19">
        <v>4</v>
      </c>
      <c r="B14" s="28" t="s">
        <v>34</v>
      </c>
      <c r="C14" s="29">
        <v>1977</v>
      </c>
      <c r="D14" s="29"/>
      <c r="E14" s="26">
        <v>4</v>
      </c>
      <c r="F14" s="27">
        <v>4</v>
      </c>
      <c r="G14" s="19">
        <v>0</v>
      </c>
      <c r="H14" s="27">
        <v>5</v>
      </c>
      <c r="I14" s="27">
        <v>5</v>
      </c>
      <c r="J14" s="27"/>
      <c r="K14" s="27">
        <v>50</v>
      </c>
      <c r="L14" s="27"/>
      <c r="M14" s="27"/>
      <c r="N14" s="27">
        <v>1</v>
      </c>
      <c r="O14" s="27"/>
      <c r="P14" s="27"/>
      <c r="Q14" s="27"/>
      <c r="R14" s="27"/>
    </row>
    <row r="15" spans="1:22" s="18" customFormat="1" x14ac:dyDescent="0.3">
      <c r="A15" s="19">
        <v>5</v>
      </c>
      <c r="B15" s="28" t="s">
        <v>35</v>
      </c>
      <c r="C15" s="29">
        <v>1973</v>
      </c>
      <c r="D15" s="29"/>
      <c r="E15" s="26">
        <v>5</v>
      </c>
      <c r="F15" s="27">
        <v>5</v>
      </c>
      <c r="G15" s="19">
        <v>0</v>
      </c>
      <c r="H15" s="27">
        <v>30</v>
      </c>
      <c r="I15" s="27">
        <v>30</v>
      </c>
      <c r="J15" s="27"/>
      <c r="K15" s="27">
        <v>50</v>
      </c>
      <c r="L15" s="27"/>
      <c r="M15" s="27"/>
      <c r="N15" s="27"/>
      <c r="O15" s="27"/>
      <c r="P15" s="27"/>
      <c r="Q15" s="27"/>
      <c r="R15" s="27"/>
    </row>
    <row r="16" spans="1:22" s="18" customFormat="1" x14ac:dyDescent="0.3">
      <c r="A16" s="30"/>
      <c r="B16" s="20" t="s">
        <v>36</v>
      </c>
      <c r="C16" s="21"/>
      <c r="D16" s="21"/>
      <c r="E16" s="22">
        <f>SUM(E17:E19)</f>
        <v>13</v>
      </c>
      <c r="F16" s="23">
        <f t="shared" ref="F16:R16" si="2">SUM(F17:F19)</f>
        <v>13</v>
      </c>
      <c r="G16" s="23">
        <f t="shared" si="2"/>
        <v>0</v>
      </c>
      <c r="H16" s="23">
        <f t="shared" si="2"/>
        <v>15</v>
      </c>
      <c r="I16" s="23">
        <f t="shared" si="2"/>
        <v>15</v>
      </c>
      <c r="J16" s="23">
        <f t="shared" si="2"/>
        <v>0</v>
      </c>
      <c r="K16" s="23">
        <f t="shared" si="2"/>
        <v>150</v>
      </c>
      <c r="L16" s="23">
        <f t="shared" si="2"/>
        <v>2</v>
      </c>
      <c r="M16" s="23">
        <f t="shared" si="2"/>
        <v>1</v>
      </c>
      <c r="N16" s="23">
        <f t="shared" si="2"/>
        <v>1</v>
      </c>
      <c r="O16" s="23">
        <f t="shared" si="2"/>
        <v>0</v>
      </c>
      <c r="P16" s="23">
        <f t="shared" si="2"/>
        <v>2</v>
      </c>
      <c r="Q16" s="23">
        <f t="shared" si="2"/>
        <v>0</v>
      </c>
      <c r="R16" s="23">
        <f t="shared" si="2"/>
        <v>0</v>
      </c>
    </row>
    <row r="17" spans="1:18" ht="20.100000000000001" customHeight="1" x14ac:dyDescent="0.3">
      <c r="A17" s="19">
        <v>1</v>
      </c>
      <c r="B17" s="31" t="s">
        <v>37</v>
      </c>
      <c r="C17" s="29">
        <v>1972</v>
      </c>
      <c r="D17" s="29"/>
      <c r="E17" s="26">
        <v>6</v>
      </c>
      <c r="F17" s="27">
        <v>6</v>
      </c>
      <c r="G17" s="19">
        <v>0</v>
      </c>
      <c r="H17" s="27"/>
      <c r="I17" s="27"/>
      <c r="J17" s="27"/>
      <c r="K17" s="27">
        <v>50</v>
      </c>
      <c r="L17" s="27"/>
      <c r="M17" s="27"/>
      <c r="N17" s="27">
        <v>1</v>
      </c>
      <c r="O17" s="27"/>
      <c r="P17" s="27">
        <v>2</v>
      </c>
      <c r="Q17" s="27"/>
      <c r="R17" s="27"/>
    </row>
    <row r="18" spans="1:18" ht="20.100000000000001" customHeight="1" x14ac:dyDescent="0.3">
      <c r="A18" s="19">
        <v>2</v>
      </c>
      <c r="B18" s="31" t="s">
        <v>38</v>
      </c>
      <c r="C18" s="29">
        <v>1992</v>
      </c>
      <c r="D18" s="29"/>
      <c r="E18" s="26">
        <v>3</v>
      </c>
      <c r="F18" s="27">
        <v>3</v>
      </c>
      <c r="G18" s="19">
        <v>0</v>
      </c>
      <c r="H18" s="27"/>
      <c r="I18" s="27"/>
      <c r="J18" s="27"/>
      <c r="K18" s="27">
        <v>50</v>
      </c>
      <c r="L18" s="27">
        <v>1</v>
      </c>
      <c r="M18" s="27"/>
      <c r="N18" s="27"/>
      <c r="O18" s="27"/>
      <c r="P18" s="27"/>
      <c r="Q18" s="27"/>
      <c r="R18" s="27"/>
    </row>
    <row r="19" spans="1:18" ht="20.100000000000001" customHeight="1" x14ac:dyDescent="0.3">
      <c r="A19" s="19">
        <v>3</v>
      </c>
      <c r="B19" s="31" t="s">
        <v>39</v>
      </c>
      <c r="C19" s="29">
        <v>1984</v>
      </c>
      <c r="D19" s="29"/>
      <c r="E19" s="26">
        <v>4</v>
      </c>
      <c r="F19" s="27">
        <v>4</v>
      </c>
      <c r="G19" s="19">
        <v>0</v>
      </c>
      <c r="H19" s="27">
        <v>15</v>
      </c>
      <c r="I19" s="27">
        <v>15</v>
      </c>
      <c r="J19" s="27"/>
      <c r="K19" s="27">
        <v>50</v>
      </c>
      <c r="L19" s="27">
        <v>1</v>
      </c>
      <c r="M19" s="27">
        <v>1</v>
      </c>
      <c r="N19" s="27"/>
      <c r="O19" s="27"/>
      <c r="P19" s="27"/>
      <c r="Q19" s="27"/>
      <c r="R19" s="27"/>
    </row>
    <row r="20" spans="1:18" ht="20.100000000000001" customHeight="1" x14ac:dyDescent="0.3">
      <c r="A20" s="32"/>
      <c r="B20" s="33" t="s">
        <v>40</v>
      </c>
      <c r="C20" s="34"/>
      <c r="D20" s="34"/>
      <c r="E20" s="35">
        <f xml:space="preserve"> SUM(E21:E26)</f>
        <v>27</v>
      </c>
      <c r="F20" s="36">
        <f t="shared" ref="F20:R20" si="3" xml:space="preserve"> SUM(F21:F26)</f>
        <v>27</v>
      </c>
      <c r="G20" s="37">
        <f t="shared" si="3"/>
        <v>0</v>
      </c>
      <c r="H20" s="36">
        <f t="shared" si="3"/>
        <v>167</v>
      </c>
      <c r="I20" s="36">
        <f t="shared" si="3"/>
        <v>167</v>
      </c>
      <c r="J20" s="36">
        <f t="shared" si="3"/>
        <v>0</v>
      </c>
      <c r="K20" s="36">
        <f t="shared" si="3"/>
        <v>300</v>
      </c>
      <c r="L20" s="36">
        <f t="shared" si="3"/>
        <v>0</v>
      </c>
      <c r="M20" s="36">
        <f t="shared" si="3"/>
        <v>5</v>
      </c>
      <c r="N20" s="36">
        <f t="shared" si="3"/>
        <v>1</v>
      </c>
      <c r="O20" s="36">
        <f t="shared" si="3"/>
        <v>6</v>
      </c>
      <c r="P20" s="36">
        <f t="shared" si="3"/>
        <v>0</v>
      </c>
      <c r="Q20" s="36">
        <f t="shared" si="3"/>
        <v>0</v>
      </c>
      <c r="R20" s="36">
        <f t="shared" si="3"/>
        <v>1</v>
      </c>
    </row>
    <row r="21" spans="1:18" ht="20.100000000000001" customHeight="1" x14ac:dyDescent="0.3">
      <c r="A21" s="38">
        <v>1</v>
      </c>
      <c r="B21" s="38" t="s">
        <v>41</v>
      </c>
      <c r="C21" s="29">
        <v>1965</v>
      </c>
      <c r="D21" s="29"/>
      <c r="E21" s="26">
        <v>3</v>
      </c>
      <c r="F21" s="27">
        <v>3</v>
      </c>
      <c r="G21" s="19">
        <v>0</v>
      </c>
      <c r="H21" s="27">
        <v>12</v>
      </c>
      <c r="I21" s="27">
        <v>12</v>
      </c>
      <c r="J21" s="27"/>
      <c r="K21" s="27">
        <v>50</v>
      </c>
      <c r="L21" s="27"/>
      <c r="M21" s="27"/>
      <c r="N21" s="27"/>
      <c r="O21" s="27"/>
      <c r="P21" s="27"/>
      <c r="Q21" s="27"/>
      <c r="R21" s="27">
        <v>1</v>
      </c>
    </row>
    <row r="22" spans="1:18" ht="20.100000000000001" customHeight="1" x14ac:dyDescent="0.3">
      <c r="A22" s="38">
        <v>2</v>
      </c>
      <c r="B22" s="38" t="s">
        <v>42</v>
      </c>
      <c r="C22" s="29">
        <v>1991</v>
      </c>
      <c r="D22" s="29"/>
      <c r="E22" s="26">
        <v>4</v>
      </c>
      <c r="F22" s="27">
        <v>4</v>
      </c>
      <c r="G22" s="19">
        <v>0</v>
      </c>
      <c r="H22" s="27">
        <v>30</v>
      </c>
      <c r="I22" s="27">
        <v>30</v>
      </c>
      <c r="J22" s="27"/>
      <c r="K22" s="27">
        <v>50</v>
      </c>
      <c r="L22" s="27"/>
      <c r="M22" s="27">
        <v>2</v>
      </c>
      <c r="N22" s="27"/>
      <c r="O22" s="27"/>
      <c r="P22" s="27"/>
      <c r="Q22" s="27"/>
      <c r="R22" s="27"/>
    </row>
    <row r="23" spans="1:18" ht="20.100000000000001" customHeight="1" x14ac:dyDescent="0.3">
      <c r="A23" s="38">
        <v>3</v>
      </c>
      <c r="B23" s="38" t="s">
        <v>43</v>
      </c>
      <c r="C23" s="29">
        <v>1959</v>
      </c>
      <c r="D23" s="29"/>
      <c r="E23" s="26">
        <v>6</v>
      </c>
      <c r="F23" s="27">
        <v>6</v>
      </c>
      <c r="G23" s="19">
        <v>0</v>
      </c>
      <c r="H23" s="27">
        <v>65</v>
      </c>
      <c r="I23" s="27">
        <v>65</v>
      </c>
      <c r="J23" s="27"/>
      <c r="K23" s="27">
        <v>50</v>
      </c>
      <c r="L23" s="27"/>
      <c r="M23" s="27"/>
      <c r="N23" s="27"/>
      <c r="O23" s="27">
        <v>4</v>
      </c>
      <c r="P23" s="27"/>
      <c r="Q23" s="27"/>
      <c r="R23" s="27"/>
    </row>
    <row r="24" spans="1:18" ht="20.100000000000001" customHeight="1" x14ac:dyDescent="0.3">
      <c r="A24" s="38">
        <v>4</v>
      </c>
      <c r="B24" s="38" t="s">
        <v>44</v>
      </c>
      <c r="C24" s="29">
        <v>1986</v>
      </c>
      <c r="D24" s="29"/>
      <c r="E24" s="26">
        <v>4</v>
      </c>
      <c r="F24" s="27">
        <v>4</v>
      </c>
      <c r="G24" s="19">
        <v>0</v>
      </c>
      <c r="H24" s="27">
        <v>30</v>
      </c>
      <c r="I24" s="27">
        <v>30</v>
      </c>
      <c r="J24" s="27"/>
      <c r="K24" s="27">
        <v>50</v>
      </c>
      <c r="L24" s="27"/>
      <c r="M24" s="27">
        <v>1</v>
      </c>
      <c r="N24" s="27">
        <v>1</v>
      </c>
      <c r="O24" s="27"/>
      <c r="P24" s="27"/>
      <c r="Q24" s="27"/>
      <c r="R24" s="27"/>
    </row>
    <row r="25" spans="1:18" ht="20.100000000000001" customHeight="1" x14ac:dyDescent="0.3">
      <c r="A25" s="38">
        <v>5</v>
      </c>
      <c r="B25" s="38" t="s">
        <v>45</v>
      </c>
      <c r="C25" s="29">
        <v>1960</v>
      </c>
      <c r="D25" s="29"/>
      <c r="E25" s="26">
        <v>5</v>
      </c>
      <c r="F25" s="27">
        <v>5</v>
      </c>
      <c r="G25" s="19">
        <v>0</v>
      </c>
      <c r="H25" s="27">
        <v>15</v>
      </c>
      <c r="I25" s="27">
        <v>15</v>
      </c>
      <c r="J25" s="27"/>
      <c r="K25" s="27">
        <v>50</v>
      </c>
      <c r="L25" s="27"/>
      <c r="M25" s="27">
        <v>2</v>
      </c>
      <c r="N25" s="27"/>
      <c r="O25" s="27"/>
      <c r="P25" s="27"/>
      <c r="Q25" s="27"/>
      <c r="R25" s="27"/>
    </row>
    <row r="26" spans="1:18" ht="20.100000000000001" customHeight="1" x14ac:dyDescent="0.3">
      <c r="A26" s="38">
        <v>6</v>
      </c>
      <c r="B26" s="38" t="s">
        <v>46</v>
      </c>
      <c r="C26" s="29">
        <v>1972</v>
      </c>
      <c r="D26" s="29"/>
      <c r="E26" s="26">
        <v>5</v>
      </c>
      <c r="F26" s="27">
        <v>5</v>
      </c>
      <c r="G26" s="19">
        <v>0</v>
      </c>
      <c r="H26" s="27">
        <v>15</v>
      </c>
      <c r="I26" s="27">
        <v>15</v>
      </c>
      <c r="J26" s="27"/>
      <c r="K26" s="27">
        <v>50</v>
      </c>
      <c r="L26" s="27"/>
      <c r="M26" s="27"/>
      <c r="N26" s="27"/>
      <c r="O26" s="27">
        <v>2</v>
      </c>
      <c r="P26" s="27"/>
      <c r="Q26" s="27"/>
      <c r="R26" s="27"/>
    </row>
    <row r="27" spans="1:18" ht="20.100000000000001" customHeight="1" x14ac:dyDescent="0.3">
      <c r="A27" s="38"/>
      <c r="B27" s="30" t="s">
        <v>47</v>
      </c>
      <c r="C27" s="29"/>
      <c r="D27" s="29"/>
      <c r="E27" s="39">
        <f xml:space="preserve"> SUM(E28)</f>
        <v>5</v>
      </c>
      <c r="F27" s="40">
        <f t="shared" ref="F27:R27" si="4" xml:space="preserve"> SUM(F28)</f>
        <v>5</v>
      </c>
      <c r="G27" s="41">
        <f t="shared" si="4"/>
        <v>0</v>
      </c>
      <c r="H27" s="40">
        <f t="shared" si="4"/>
        <v>0</v>
      </c>
      <c r="I27" s="40">
        <f t="shared" si="4"/>
        <v>0</v>
      </c>
      <c r="J27" s="40">
        <f t="shared" si="4"/>
        <v>0</v>
      </c>
      <c r="K27" s="40">
        <f t="shared" si="4"/>
        <v>50</v>
      </c>
      <c r="L27" s="40">
        <f t="shared" si="4"/>
        <v>0</v>
      </c>
      <c r="M27" s="40">
        <f t="shared" si="4"/>
        <v>0</v>
      </c>
      <c r="N27" s="40">
        <f t="shared" si="4"/>
        <v>2</v>
      </c>
      <c r="O27" s="40">
        <f t="shared" si="4"/>
        <v>1</v>
      </c>
      <c r="P27" s="40">
        <f t="shared" si="4"/>
        <v>0</v>
      </c>
      <c r="Q27" s="40">
        <f t="shared" si="4"/>
        <v>0</v>
      </c>
      <c r="R27" s="40">
        <f t="shared" si="4"/>
        <v>0</v>
      </c>
    </row>
    <row r="28" spans="1:18" ht="20.100000000000001" customHeight="1" x14ac:dyDescent="0.3">
      <c r="A28" s="38">
        <v>1</v>
      </c>
      <c r="B28" s="38" t="s">
        <v>48</v>
      </c>
      <c r="C28" s="29">
        <v>1965</v>
      </c>
      <c r="D28" s="29"/>
      <c r="E28" s="26">
        <v>5</v>
      </c>
      <c r="F28" s="27">
        <v>5</v>
      </c>
      <c r="G28" s="19">
        <v>0</v>
      </c>
      <c r="H28" s="27"/>
      <c r="I28" s="27"/>
      <c r="J28" s="27"/>
      <c r="K28" s="27">
        <v>50</v>
      </c>
      <c r="L28" s="27"/>
      <c r="M28" s="27"/>
      <c r="N28" s="27">
        <v>2</v>
      </c>
      <c r="O28" s="27">
        <v>1</v>
      </c>
      <c r="P28" s="27"/>
      <c r="Q28" s="27"/>
      <c r="R28" s="27"/>
    </row>
    <row r="29" spans="1:18" ht="20.100000000000001" customHeight="1" x14ac:dyDescent="0.3">
      <c r="A29" s="38"/>
      <c r="B29" s="30" t="s">
        <v>49</v>
      </c>
      <c r="C29" s="29"/>
      <c r="D29" s="29"/>
      <c r="E29" s="39">
        <f xml:space="preserve"> SUM(E30:E34)</f>
        <v>24</v>
      </c>
      <c r="F29" s="40">
        <f t="shared" ref="F29:R29" si="5" xml:space="preserve"> SUM(F30:F34)</f>
        <v>24</v>
      </c>
      <c r="G29" s="41">
        <f t="shared" si="5"/>
        <v>0</v>
      </c>
      <c r="H29" s="40">
        <f t="shared" si="5"/>
        <v>28</v>
      </c>
      <c r="I29" s="40">
        <f t="shared" si="5"/>
        <v>28</v>
      </c>
      <c r="J29" s="40">
        <f t="shared" si="5"/>
        <v>0</v>
      </c>
      <c r="K29" s="40">
        <f t="shared" si="5"/>
        <v>250</v>
      </c>
      <c r="L29" s="40">
        <f t="shared" si="5"/>
        <v>1</v>
      </c>
      <c r="M29" s="40">
        <f t="shared" si="5"/>
        <v>2</v>
      </c>
      <c r="N29" s="40">
        <f t="shared" si="5"/>
        <v>2</v>
      </c>
      <c r="O29" s="40">
        <f t="shared" si="5"/>
        <v>6</v>
      </c>
      <c r="P29" s="40">
        <f t="shared" si="5"/>
        <v>0</v>
      </c>
      <c r="Q29" s="40">
        <f t="shared" si="5"/>
        <v>0</v>
      </c>
      <c r="R29" s="40">
        <f t="shared" si="5"/>
        <v>0</v>
      </c>
    </row>
    <row r="30" spans="1:18" ht="20.100000000000001" customHeight="1" x14ac:dyDescent="0.3">
      <c r="A30" s="38">
        <v>1</v>
      </c>
      <c r="B30" s="42" t="s">
        <v>50</v>
      </c>
      <c r="C30" s="29">
        <v>1982</v>
      </c>
      <c r="D30" s="29"/>
      <c r="E30" s="26">
        <v>4</v>
      </c>
      <c r="F30" s="27">
        <v>4</v>
      </c>
      <c r="G30" s="19">
        <v>0</v>
      </c>
      <c r="H30" s="27"/>
      <c r="I30" s="27"/>
      <c r="J30" s="27"/>
      <c r="K30" s="27">
        <v>50</v>
      </c>
      <c r="L30" s="27"/>
      <c r="M30" s="27"/>
      <c r="N30" s="27">
        <v>1</v>
      </c>
      <c r="O30" s="27">
        <v>1</v>
      </c>
      <c r="P30" s="27"/>
      <c r="Q30" s="27"/>
      <c r="R30" s="27"/>
    </row>
    <row r="31" spans="1:18" ht="20.100000000000001" customHeight="1" x14ac:dyDescent="0.3">
      <c r="A31" s="38">
        <v>2</v>
      </c>
      <c r="B31" s="42" t="s">
        <v>51</v>
      </c>
      <c r="C31" s="29">
        <v>1976</v>
      </c>
      <c r="D31" s="29"/>
      <c r="E31" s="26">
        <v>6</v>
      </c>
      <c r="F31" s="27">
        <v>6</v>
      </c>
      <c r="G31" s="19">
        <v>0</v>
      </c>
      <c r="H31" s="27"/>
      <c r="I31" s="27"/>
      <c r="J31" s="27"/>
      <c r="K31" s="27">
        <v>50</v>
      </c>
      <c r="L31" s="27"/>
      <c r="M31" s="27"/>
      <c r="N31" s="27">
        <v>1</v>
      </c>
      <c r="O31" s="27">
        <v>1</v>
      </c>
      <c r="P31" s="27"/>
      <c r="Q31" s="27"/>
      <c r="R31" s="27"/>
    </row>
    <row r="32" spans="1:18" ht="20.100000000000001" customHeight="1" x14ac:dyDescent="0.3">
      <c r="A32" s="38">
        <v>3</v>
      </c>
      <c r="B32" s="42" t="s">
        <v>52</v>
      </c>
      <c r="C32" s="29">
        <v>1989</v>
      </c>
      <c r="D32" s="29"/>
      <c r="E32" s="26">
        <v>4</v>
      </c>
      <c r="F32" s="27">
        <v>4</v>
      </c>
      <c r="G32" s="19">
        <v>0</v>
      </c>
      <c r="H32" s="27"/>
      <c r="I32" s="27"/>
      <c r="J32" s="27"/>
      <c r="K32" s="27">
        <v>50</v>
      </c>
      <c r="L32" s="27">
        <v>1</v>
      </c>
      <c r="M32" s="27">
        <v>1</v>
      </c>
      <c r="N32" s="27"/>
      <c r="O32" s="27"/>
      <c r="P32" s="27"/>
      <c r="Q32" s="27"/>
      <c r="R32" s="27"/>
    </row>
    <row r="33" spans="1:18" ht="20.100000000000001" customHeight="1" x14ac:dyDescent="0.3">
      <c r="A33" s="38">
        <v>4</v>
      </c>
      <c r="B33" s="42" t="s">
        <v>53</v>
      </c>
      <c r="C33" s="29">
        <v>1972</v>
      </c>
      <c r="D33" s="29"/>
      <c r="E33" s="26">
        <v>4</v>
      </c>
      <c r="F33" s="27">
        <v>4</v>
      </c>
      <c r="G33" s="19">
        <v>0</v>
      </c>
      <c r="H33" s="27">
        <v>28</v>
      </c>
      <c r="I33" s="27">
        <v>28</v>
      </c>
      <c r="J33" s="27"/>
      <c r="K33" s="27">
        <v>50</v>
      </c>
      <c r="L33" s="27"/>
      <c r="M33" s="27"/>
      <c r="N33" s="27"/>
      <c r="O33" s="27">
        <v>1</v>
      </c>
      <c r="P33" s="27"/>
      <c r="Q33" s="27"/>
      <c r="R33" s="27"/>
    </row>
    <row r="34" spans="1:18" ht="20.100000000000001" customHeight="1" x14ac:dyDescent="0.3">
      <c r="A34" s="38">
        <v>5</v>
      </c>
      <c r="B34" s="42" t="s">
        <v>54</v>
      </c>
      <c r="C34" s="29">
        <v>1976</v>
      </c>
      <c r="D34" s="29"/>
      <c r="E34" s="26">
        <v>6</v>
      </c>
      <c r="F34" s="27">
        <v>6</v>
      </c>
      <c r="G34" s="19">
        <v>0</v>
      </c>
      <c r="H34" s="27"/>
      <c r="I34" s="27"/>
      <c r="J34" s="27"/>
      <c r="K34" s="27">
        <v>50</v>
      </c>
      <c r="L34" s="27"/>
      <c r="M34" s="27">
        <v>1</v>
      </c>
      <c r="N34" s="27"/>
      <c r="O34" s="27">
        <v>3</v>
      </c>
      <c r="P34" s="27"/>
      <c r="Q34" s="27"/>
      <c r="R34" s="27"/>
    </row>
    <row r="35" spans="1:18" ht="20.100000000000001" customHeight="1" x14ac:dyDescent="0.3">
      <c r="A35" s="38"/>
      <c r="B35" s="30" t="s">
        <v>55</v>
      </c>
      <c r="C35" s="29"/>
      <c r="D35" s="29"/>
      <c r="E35" s="39">
        <f xml:space="preserve"> SUM(E36:E40)</f>
        <v>25</v>
      </c>
      <c r="F35" s="40">
        <f t="shared" ref="F35:R35" si="6" xml:space="preserve"> SUM(F36:F40)</f>
        <v>25</v>
      </c>
      <c r="G35" s="41">
        <f t="shared" si="6"/>
        <v>0</v>
      </c>
      <c r="H35" s="40">
        <f t="shared" si="6"/>
        <v>40</v>
      </c>
      <c r="I35" s="40">
        <f t="shared" si="6"/>
        <v>40</v>
      </c>
      <c r="J35" s="40">
        <f t="shared" si="6"/>
        <v>0</v>
      </c>
      <c r="K35" s="40">
        <f t="shared" si="6"/>
        <v>250</v>
      </c>
      <c r="L35" s="40">
        <f t="shared" si="6"/>
        <v>0</v>
      </c>
      <c r="M35" s="40">
        <f t="shared" si="6"/>
        <v>2</v>
      </c>
      <c r="N35" s="40">
        <f t="shared" si="6"/>
        <v>5</v>
      </c>
      <c r="O35" s="40">
        <f t="shared" si="6"/>
        <v>5</v>
      </c>
      <c r="P35" s="40">
        <f t="shared" si="6"/>
        <v>0</v>
      </c>
      <c r="Q35" s="40">
        <f t="shared" si="6"/>
        <v>0</v>
      </c>
      <c r="R35" s="40">
        <f t="shared" si="6"/>
        <v>1</v>
      </c>
    </row>
    <row r="36" spans="1:18" ht="20.100000000000001" customHeight="1" x14ac:dyDescent="0.3">
      <c r="A36" s="38">
        <v>1</v>
      </c>
      <c r="B36" s="38" t="s">
        <v>56</v>
      </c>
      <c r="C36" s="29">
        <v>1980</v>
      </c>
      <c r="D36" s="29"/>
      <c r="E36" s="26">
        <v>5</v>
      </c>
      <c r="F36" s="27">
        <v>5</v>
      </c>
      <c r="G36" s="19">
        <v>0</v>
      </c>
      <c r="H36" s="27"/>
      <c r="I36" s="27"/>
      <c r="J36" s="27"/>
      <c r="K36" s="27">
        <v>50</v>
      </c>
      <c r="L36" s="27"/>
      <c r="M36" s="27">
        <v>1</v>
      </c>
      <c r="N36" s="27"/>
      <c r="O36" s="27">
        <v>2</v>
      </c>
      <c r="P36" s="27"/>
      <c r="Q36" s="27"/>
      <c r="R36" s="27"/>
    </row>
    <row r="37" spans="1:18" ht="20.100000000000001" customHeight="1" x14ac:dyDescent="0.3">
      <c r="A37" s="38">
        <v>2</v>
      </c>
      <c r="B37" s="38" t="s">
        <v>57</v>
      </c>
      <c r="C37" s="29">
        <v>1981</v>
      </c>
      <c r="D37" s="29"/>
      <c r="E37" s="26">
        <v>5</v>
      </c>
      <c r="F37" s="27">
        <v>5</v>
      </c>
      <c r="G37" s="19">
        <v>0</v>
      </c>
      <c r="H37" s="27"/>
      <c r="I37" s="27"/>
      <c r="J37" s="27"/>
      <c r="K37" s="27">
        <v>50</v>
      </c>
      <c r="L37" s="27"/>
      <c r="M37" s="27">
        <v>1</v>
      </c>
      <c r="N37" s="27">
        <v>2</v>
      </c>
      <c r="O37" s="27"/>
      <c r="P37" s="27"/>
      <c r="Q37" s="27"/>
      <c r="R37" s="27"/>
    </row>
    <row r="38" spans="1:18" ht="20.100000000000001" customHeight="1" x14ac:dyDescent="0.3">
      <c r="A38" s="38">
        <v>3</v>
      </c>
      <c r="B38" s="38" t="s">
        <v>58</v>
      </c>
      <c r="C38" s="29">
        <v>1978</v>
      </c>
      <c r="D38" s="29"/>
      <c r="E38" s="26">
        <v>6</v>
      </c>
      <c r="F38" s="27">
        <v>6</v>
      </c>
      <c r="G38" s="19">
        <v>0</v>
      </c>
      <c r="H38" s="27">
        <v>20</v>
      </c>
      <c r="I38" s="27">
        <v>20</v>
      </c>
      <c r="J38" s="27"/>
      <c r="K38" s="27">
        <v>50</v>
      </c>
      <c r="L38" s="27"/>
      <c r="M38" s="27"/>
      <c r="N38" s="27">
        <v>1</v>
      </c>
      <c r="O38" s="27">
        <v>2</v>
      </c>
      <c r="P38" s="27"/>
      <c r="Q38" s="27"/>
      <c r="R38" s="27">
        <v>1</v>
      </c>
    </row>
    <row r="39" spans="1:18" ht="20.100000000000001" customHeight="1" x14ac:dyDescent="0.3">
      <c r="A39" s="38">
        <v>4</v>
      </c>
      <c r="B39" s="38" t="s">
        <v>59</v>
      </c>
      <c r="C39" s="29">
        <v>1991</v>
      </c>
      <c r="D39" s="29"/>
      <c r="E39" s="26">
        <v>3</v>
      </c>
      <c r="F39" s="27">
        <v>3</v>
      </c>
      <c r="G39" s="19">
        <v>0</v>
      </c>
      <c r="H39" s="27"/>
      <c r="I39" s="27"/>
      <c r="J39" s="27"/>
      <c r="K39" s="27">
        <v>50</v>
      </c>
      <c r="L39" s="27"/>
      <c r="M39" s="27"/>
      <c r="N39" s="27"/>
      <c r="O39" s="27"/>
      <c r="P39" s="27"/>
      <c r="Q39" s="27"/>
      <c r="R39" s="27"/>
    </row>
    <row r="40" spans="1:18" ht="20.100000000000001" customHeight="1" x14ac:dyDescent="0.3">
      <c r="A40" s="38">
        <v>5</v>
      </c>
      <c r="B40" s="38" t="s">
        <v>60</v>
      </c>
      <c r="C40" s="29">
        <v>1980</v>
      </c>
      <c r="D40" s="29"/>
      <c r="E40" s="26">
        <v>6</v>
      </c>
      <c r="F40" s="27">
        <v>6</v>
      </c>
      <c r="G40" s="19">
        <v>0</v>
      </c>
      <c r="H40" s="27">
        <v>20</v>
      </c>
      <c r="I40" s="27">
        <v>20</v>
      </c>
      <c r="J40" s="27"/>
      <c r="K40" s="27">
        <v>50</v>
      </c>
      <c r="L40" s="27"/>
      <c r="M40" s="27"/>
      <c r="N40" s="27">
        <v>2</v>
      </c>
      <c r="O40" s="27">
        <v>1</v>
      </c>
      <c r="P40" s="27"/>
      <c r="Q40" s="27"/>
      <c r="R40" s="27"/>
    </row>
    <row r="41" spans="1:18" ht="20.100000000000001" customHeight="1" x14ac:dyDescent="0.3">
      <c r="A41" s="38"/>
      <c r="B41" s="30" t="s">
        <v>61</v>
      </c>
      <c r="C41" s="29"/>
      <c r="D41" s="29"/>
      <c r="E41" s="39">
        <f xml:space="preserve"> SUM(E42:E43)</f>
        <v>9</v>
      </c>
      <c r="F41" s="40">
        <f t="shared" ref="F41:R41" si="7" xml:space="preserve"> SUM(F42:F43)</f>
        <v>9</v>
      </c>
      <c r="G41" s="41">
        <f t="shared" si="7"/>
        <v>0</v>
      </c>
      <c r="H41" s="40">
        <f t="shared" si="7"/>
        <v>95</v>
      </c>
      <c r="I41" s="40">
        <f t="shared" si="7"/>
        <v>95</v>
      </c>
      <c r="J41" s="40">
        <f t="shared" si="7"/>
        <v>0</v>
      </c>
      <c r="K41" s="40">
        <f t="shared" si="7"/>
        <v>100</v>
      </c>
      <c r="L41" s="40">
        <f t="shared" si="7"/>
        <v>1</v>
      </c>
      <c r="M41" s="40">
        <f t="shared" si="7"/>
        <v>1</v>
      </c>
      <c r="N41" s="40">
        <f t="shared" si="7"/>
        <v>1</v>
      </c>
      <c r="O41" s="40">
        <f t="shared" si="7"/>
        <v>0</v>
      </c>
      <c r="P41" s="40">
        <f t="shared" si="7"/>
        <v>0</v>
      </c>
      <c r="Q41" s="40">
        <f t="shared" si="7"/>
        <v>0</v>
      </c>
      <c r="R41" s="40">
        <f t="shared" si="7"/>
        <v>0</v>
      </c>
    </row>
    <row r="42" spans="1:18" ht="20.100000000000001" customHeight="1" x14ac:dyDescent="0.3">
      <c r="A42" s="38">
        <v>1</v>
      </c>
      <c r="B42" s="42" t="s">
        <v>62</v>
      </c>
      <c r="C42" s="29">
        <v>1985</v>
      </c>
      <c r="D42" s="29"/>
      <c r="E42" s="26">
        <v>5</v>
      </c>
      <c r="F42" s="27">
        <v>5</v>
      </c>
      <c r="G42" s="19">
        <v>0</v>
      </c>
      <c r="H42" s="27">
        <v>45</v>
      </c>
      <c r="I42" s="27">
        <v>45</v>
      </c>
      <c r="J42" s="27"/>
      <c r="K42" s="27">
        <v>50</v>
      </c>
      <c r="L42" s="27"/>
      <c r="M42" s="27">
        <v>1</v>
      </c>
      <c r="N42" s="27">
        <v>1</v>
      </c>
      <c r="O42" s="27"/>
      <c r="P42" s="27"/>
      <c r="Q42" s="27"/>
      <c r="R42" s="27"/>
    </row>
    <row r="43" spans="1:18" ht="20.100000000000001" customHeight="1" x14ac:dyDescent="0.3">
      <c r="A43" s="38">
        <v>2</v>
      </c>
      <c r="B43" s="42" t="s">
        <v>63</v>
      </c>
      <c r="C43" s="29">
        <v>1992</v>
      </c>
      <c r="D43" s="29"/>
      <c r="E43" s="26">
        <v>4</v>
      </c>
      <c r="F43" s="27">
        <v>4</v>
      </c>
      <c r="G43" s="19">
        <v>0</v>
      </c>
      <c r="H43" s="27">
        <v>50</v>
      </c>
      <c r="I43" s="27">
        <v>50</v>
      </c>
      <c r="J43" s="27"/>
      <c r="K43" s="27">
        <v>50</v>
      </c>
      <c r="L43" s="27">
        <v>1</v>
      </c>
      <c r="M43" s="27"/>
      <c r="N43" s="27"/>
      <c r="O43" s="27"/>
      <c r="P43" s="27"/>
      <c r="Q43" s="27"/>
      <c r="R43" s="27"/>
    </row>
    <row r="44" spans="1:18" ht="20.100000000000001" customHeight="1" x14ac:dyDescent="0.3">
      <c r="A44" s="38"/>
      <c r="B44" s="30" t="s">
        <v>64</v>
      </c>
      <c r="C44" s="43"/>
      <c r="D44" s="43"/>
      <c r="E44" s="39">
        <f xml:space="preserve"> SUM(E45:E48)</f>
        <v>19</v>
      </c>
      <c r="F44" s="40">
        <f t="shared" ref="F44:R44" si="8" xml:space="preserve"> SUM(F45:F48)</f>
        <v>19</v>
      </c>
      <c r="G44" s="41">
        <f t="shared" si="8"/>
        <v>0</v>
      </c>
      <c r="H44" s="40">
        <f t="shared" si="8"/>
        <v>50</v>
      </c>
      <c r="I44" s="40">
        <f t="shared" si="8"/>
        <v>50</v>
      </c>
      <c r="J44" s="40">
        <f t="shared" si="8"/>
        <v>0</v>
      </c>
      <c r="K44" s="40">
        <f t="shared" si="8"/>
        <v>200</v>
      </c>
      <c r="L44" s="40">
        <f t="shared" si="8"/>
        <v>1</v>
      </c>
      <c r="M44" s="40">
        <f t="shared" si="8"/>
        <v>2</v>
      </c>
      <c r="N44" s="40">
        <f t="shared" si="8"/>
        <v>3</v>
      </c>
      <c r="O44" s="40">
        <f t="shared" si="8"/>
        <v>1</v>
      </c>
      <c r="P44" s="40">
        <f t="shared" si="8"/>
        <v>0</v>
      </c>
      <c r="Q44" s="40">
        <f t="shared" si="8"/>
        <v>0</v>
      </c>
      <c r="R44" s="40">
        <f t="shared" si="8"/>
        <v>0</v>
      </c>
    </row>
    <row r="45" spans="1:18" ht="20.100000000000001" customHeight="1" x14ac:dyDescent="0.3">
      <c r="A45" s="38">
        <v>1</v>
      </c>
      <c r="B45" s="38" t="s">
        <v>65</v>
      </c>
      <c r="C45" s="29">
        <v>1942</v>
      </c>
      <c r="D45" s="29"/>
      <c r="E45" s="26">
        <v>6</v>
      </c>
      <c r="F45" s="27">
        <v>6</v>
      </c>
      <c r="G45" s="19">
        <v>0</v>
      </c>
      <c r="H45" s="27"/>
      <c r="I45" s="27"/>
      <c r="J45" s="27"/>
      <c r="K45" s="27">
        <v>50</v>
      </c>
      <c r="L45" s="27">
        <v>1</v>
      </c>
      <c r="M45" s="27"/>
      <c r="N45" s="27"/>
      <c r="O45" s="27"/>
      <c r="P45" s="27"/>
      <c r="Q45" s="27"/>
      <c r="R45" s="27"/>
    </row>
    <row r="46" spans="1:18" ht="20.25" customHeight="1" x14ac:dyDescent="0.3">
      <c r="A46" s="38">
        <v>2</v>
      </c>
      <c r="B46" s="38" t="s">
        <v>66</v>
      </c>
      <c r="C46" s="29">
        <v>1990</v>
      </c>
      <c r="D46" s="29"/>
      <c r="E46" s="26">
        <v>4</v>
      </c>
      <c r="F46" s="27">
        <v>4</v>
      </c>
      <c r="G46" s="19">
        <v>0</v>
      </c>
      <c r="H46" s="27">
        <v>50</v>
      </c>
      <c r="I46" s="27">
        <v>50</v>
      </c>
      <c r="J46" s="27"/>
      <c r="K46" s="27">
        <v>50</v>
      </c>
      <c r="L46" s="27"/>
      <c r="M46" s="27">
        <v>2</v>
      </c>
      <c r="N46" s="27"/>
      <c r="O46" s="27"/>
      <c r="P46" s="27"/>
      <c r="Q46" s="27"/>
      <c r="R46" s="27"/>
    </row>
    <row r="47" spans="1:18" s="44" customFormat="1" ht="20.100000000000001" customHeight="1" x14ac:dyDescent="0.35">
      <c r="A47" s="38">
        <v>3</v>
      </c>
      <c r="B47" s="38" t="s">
        <v>67</v>
      </c>
      <c r="C47" s="25">
        <v>1970</v>
      </c>
      <c r="D47" s="29"/>
      <c r="E47" s="26">
        <v>4</v>
      </c>
      <c r="F47" s="27">
        <v>4</v>
      </c>
      <c r="G47" s="19">
        <v>0</v>
      </c>
      <c r="H47" s="27"/>
      <c r="I47" s="27"/>
      <c r="J47" s="27"/>
      <c r="K47" s="27">
        <v>50</v>
      </c>
      <c r="L47" s="27"/>
      <c r="M47" s="27"/>
      <c r="N47" s="27"/>
      <c r="O47" s="27">
        <v>1</v>
      </c>
      <c r="P47" s="27"/>
      <c r="Q47" s="27"/>
      <c r="R47" s="27"/>
    </row>
    <row r="48" spans="1:18" s="44" customFormat="1" ht="20.100000000000001" customHeight="1" x14ac:dyDescent="0.35">
      <c r="A48" s="38">
        <v>4</v>
      </c>
      <c r="B48" s="38" t="s">
        <v>68</v>
      </c>
      <c r="C48" s="29">
        <v>1981</v>
      </c>
      <c r="D48" s="29"/>
      <c r="E48" s="26">
        <v>5</v>
      </c>
      <c r="F48" s="27">
        <v>5</v>
      </c>
      <c r="G48" s="19">
        <v>0</v>
      </c>
      <c r="H48" s="27"/>
      <c r="I48" s="27"/>
      <c r="J48" s="27"/>
      <c r="K48" s="27">
        <v>50</v>
      </c>
      <c r="L48" s="27"/>
      <c r="M48" s="27"/>
      <c r="N48" s="27">
        <v>3</v>
      </c>
      <c r="O48" s="27"/>
      <c r="P48" s="27"/>
      <c r="Q48" s="27"/>
      <c r="R48" s="27"/>
    </row>
    <row r="49" spans="1:18" ht="20.100000000000001" customHeight="1" x14ac:dyDescent="0.3">
      <c r="A49" s="41" t="s">
        <v>69</v>
      </c>
      <c r="B49" s="14" t="s">
        <v>70</v>
      </c>
      <c r="C49" s="15"/>
      <c r="D49" s="45"/>
      <c r="E49" s="46">
        <f>E50+E57+E63+E66+E69+E80+E84+E86</f>
        <v>136</v>
      </c>
      <c r="F49" s="47">
        <f t="shared" ref="F49:R49" si="9">F50+F57+F63+F66+F69+F80+F84+F86</f>
        <v>136</v>
      </c>
      <c r="G49" s="47">
        <f t="shared" si="9"/>
        <v>0</v>
      </c>
      <c r="H49" s="47">
        <f t="shared" si="9"/>
        <v>968</v>
      </c>
      <c r="I49" s="47">
        <f t="shared" si="9"/>
        <v>968</v>
      </c>
      <c r="J49" s="47">
        <f t="shared" si="9"/>
        <v>627</v>
      </c>
      <c r="K49" s="47">
        <f t="shared" si="9"/>
        <v>627</v>
      </c>
      <c r="L49" s="47">
        <f t="shared" si="9"/>
        <v>9</v>
      </c>
      <c r="M49" s="47">
        <f t="shared" si="9"/>
        <v>10</v>
      </c>
      <c r="N49" s="47">
        <f t="shared" si="9"/>
        <v>14</v>
      </c>
      <c r="O49" s="47">
        <f t="shared" si="9"/>
        <v>9</v>
      </c>
      <c r="P49" s="47">
        <f t="shared" si="9"/>
        <v>0</v>
      </c>
      <c r="Q49" s="47">
        <f t="shared" si="9"/>
        <v>1</v>
      </c>
      <c r="R49" s="47">
        <f t="shared" si="9"/>
        <v>1</v>
      </c>
    </row>
    <row r="50" spans="1:18" ht="20.100000000000001" customHeight="1" x14ac:dyDescent="0.3">
      <c r="A50" s="41"/>
      <c r="B50" s="20" t="s">
        <v>71</v>
      </c>
      <c r="C50" s="15"/>
      <c r="D50" s="45"/>
      <c r="E50" s="22">
        <f>SUM(E51:E56)</f>
        <v>22</v>
      </c>
      <c r="F50" s="23">
        <f t="shared" ref="F50:R50" si="10">SUM(F51:F56)</f>
        <v>22</v>
      </c>
      <c r="G50" s="23">
        <f t="shared" si="10"/>
        <v>0</v>
      </c>
      <c r="H50" s="23">
        <f t="shared" si="10"/>
        <v>137</v>
      </c>
      <c r="I50" s="23">
        <f t="shared" si="10"/>
        <v>137</v>
      </c>
      <c r="J50" s="23">
        <f t="shared" si="10"/>
        <v>113</v>
      </c>
      <c r="K50" s="23">
        <f t="shared" si="10"/>
        <v>113</v>
      </c>
      <c r="L50" s="23">
        <f t="shared" si="10"/>
        <v>1</v>
      </c>
      <c r="M50" s="23">
        <f t="shared" si="10"/>
        <v>0</v>
      </c>
      <c r="N50" s="23">
        <f t="shared" si="10"/>
        <v>5</v>
      </c>
      <c r="O50" s="23">
        <f t="shared" si="10"/>
        <v>3</v>
      </c>
      <c r="P50" s="23">
        <f t="shared" si="10"/>
        <v>0</v>
      </c>
      <c r="Q50" s="23">
        <f t="shared" si="10"/>
        <v>0</v>
      </c>
      <c r="R50" s="23">
        <f t="shared" si="10"/>
        <v>0</v>
      </c>
    </row>
    <row r="51" spans="1:18" ht="20.100000000000001" customHeight="1" x14ac:dyDescent="0.3">
      <c r="A51" s="19">
        <v>1</v>
      </c>
      <c r="B51" s="38" t="s">
        <v>72</v>
      </c>
      <c r="C51" s="29">
        <v>1981</v>
      </c>
      <c r="D51" s="29"/>
      <c r="E51" s="26">
        <v>6</v>
      </c>
      <c r="F51" s="27">
        <v>6</v>
      </c>
      <c r="G51" s="19">
        <v>0</v>
      </c>
      <c r="H51" s="27">
        <v>0</v>
      </c>
      <c r="I51" s="27">
        <v>0</v>
      </c>
      <c r="J51" s="27">
        <v>50</v>
      </c>
      <c r="K51" s="27">
        <v>50</v>
      </c>
      <c r="L51" s="27">
        <v>1</v>
      </c>
      <c r="M51" s="27">
        <v>0</v>
      </c>
      <c r="N51" s="27">
        <v>2</v>
      </c>
      <c r="O51" s="27">
        <v>0</v>
      </c>
      <c r="P51" s="27">
        <v>0</v>
      </c>
      <c r="Q51" s="27">
        <v>0</v>
      </c>
      <c r="R51" s="27"/>
    </row>
    <row r="52" spans="1:18" ht="20.100000000000001" customHeight="1" x14ac:dyDescent="0.3">
      <c r="A52" s="19">
        <v>2</v>
      </c>
      <c r="B52" s="38" t="s">
        <v>73</v>
      </c>
      <c r="C52" s="29">
        <v>1979</v>
      </c>
      <c r="D52" s="29"/>
      <c r="E52" s="26">
        <v>4</v>
      </c>
      <c r="F52" s="27">
        <v>4</v>
      </c>
      <c r="G52" s="19">
        <v>0</v>
      </c>
      <c r="H52" s="27">
        <v>36</v>
      </c>
      <c r="I52" s="27">
        <v>36</v>
      </c>
      <c r="J52" s="27">
        <v>14</v>
      </c>
      <c r="K52" s="27">
        <v>14</v>
      </c>
      <c r="L52" s="27"/>
      <c r="M52" s="27">
        <v>0</v>
      </c>
      <c r="N52" s="27">
        <v>1</v>
      </c>
      <c r="O52" s="27">
        <v>1</v>
      </c>
      <c r="P52" s="27">
        <v>0</v>
      </c>
      <c r="Q52" s="27">
        <v>0</v>
      </c>
      <c r="R52" s="27">
        <v>0</v>
      </c>
    </row>
    <row r="53" spans="1:18" ht="20.100000000000001" customHeight="1" x14ac:dyDescent="0.3">
      <c r="A53" s="19">
        <v>3</v>
      </c>
      <c r="B53" s="38" t="s">
        <v>74</v>
      </c>
      <c r="C53" s="29">
        <v>1989</v>
      </c>
      <c r="D53" s="29"/>
      <c r="E53" s="26">
        <v>1</v>
      </c>
      <c r="F53" s="27">
        <v>1</v>
      </c>
      <c r="G53" s="19">
        <v>0</v>
      </c>
      <c r="H53" s="27">
        <v>40</v>
      </c>
      <c r="I53" s="27">
        <v>40</v>
      </c>
      <c r="J53" s="27">
        <v>10</v>
      </c>
      <c r="K53" s="27">
        <v>10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</row>
    <row r="54" spans="1:18" ht="20.100000000000001" customHeight="1" x14ac:dyDescent="0.3">
      <c r="A54" s="19">
        <v>4</v>
      </c>
      <c r="B54" s="38" t="s">
        <v>75</v>
      </c>
      <c r="C54" s="29">
        <v>1979</v>
      </c>
      <c r="D54" s="29"/>
      <c r="E54" s="26">
        <v>4</v>
      </c>
      <c r="F54" s="27">
        <v>4</v>
      </c>
      <c r="G54" s="19">
        <v>0</v>
      </c>
      <c r="H54" s="27">
        <v>11</v>
      </c>
      <c r="I54" s="27">
        <v>11</v>
      </c>
      <c r="J54" s="27">
        <v>39</v>
      </c>
      <c r="K54" s="27">
        <v>39</v>
      </c>
      <c r="L54" s="27">
        <v>0</v>
      </c>
      <c r="M54" s="27">
        <v>0</v>
      </c>
      <c r="N54" s="27">
        <v>1</v>
      </c>
      <c r="O54" s="27">
        <v>1</v>
      </c>
      <c r="P54" s="27">
        <v>0</v>
      </c>
      <c r="Q54" s="27">
        <v>0</v>
      </c>
      <c r="R54" s="27">
        <v>0</v>
      </c>
    </row>
    <row r="55" spans="1:18" ht="20.100000000000001" customHeight="1" x14ac:dyDescent="0.3">
      <c r="A55" s="19">
        <v>5</v>
      </c>
      <c r="B55" s="38" t="s">
        <v>76</v>
      </c>
      <c r="C55" s="29">
        <v>1977</v>
      </c>
      <c r="D55" s="29"/>
      <c r="E55" s="26">
        <v>4</v>
      </c>
      <c r="F55" s="27">
        <v>4</v>
      </c>
      <c r="G55" s="19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1</v>
      </c>
      <c r="O55" s="27">
        <v>1</v>
      </c>
      <c r="P55" s="27">
        <v>0</v>
      </c>
      <c r="Q55" s="27">
        <v>0</v>
      </c>
      <c r="R55" s="27">
        <v>0</v>
      </c>
    </row>
    <row r="56" spans="1:18" ht="20.100000000000001" customHeight="1" x14ac:dyDescent="0.3">
      <c r="A56" s="19">
        <v>6</v>
      </c>
      <c r="B56" s="38" t="s">
        <v>77</v>
      </c>
      <c r="C56" s="29">
        <v>1994</v>
      </c>
      <c r="D56" s="29"/>
      <c r="E56" s="26">
        <v>3</v>
      </c>
      <c r="F56" s="27">
        <v>3</v>
      </c>
      <c r="G56" s="19">
        <v>0</v>
      </c>
      <c r="H56" s="27">
        <v>50</v>
      </c>
      <c r="I56" s="27">
        <v>50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</row>
    <row r="57" spans="1:18" ht="20.100000000000001" customHeight="1" x14ac:dyDescent="0.3">
      <c r="A57" s="41"/>
      <c r="B57" s="20" t="s">
        <v>78</v>
      </c>
      <c r="C57" s="15"/>
      <c r="D57" s="45"/>
      <c r="E57" s="22">
        <f>SUM(E58:E62)</f>
        <v>22</v>
      </c>
      <c r="F57" s="23">
        <f t="shared" ref="F57:R57" si="11">SUM(F58:F62)</f>
        <v>22</v>
      </c>
      <c r="G57" s="23">
        <f t="shared" si="11"/>
        <v>0</v>
      </c>
      <c r="H57" s="23">
        <f t="shared" si="11"/>
        <v>170</v>
      </c>
      <c r="I57" s="23">
        <f t="shared" si="11"/>
        <v>170</v>
      </c>
      <c r="J57" s="23">
        <f t="shared" si="11"/>
        <v>95</v>
      </c>
      <c r="K57" s="23">
        <f t="shared" si="11"/>
        <v>105</v>
      </c>
      <c r="L57" s="23">
        <f t="shared" si="11"/>
        <v>1</v>
      </c>
      <c r="M57" s="23">
        <f t="shared" si="11"/>
        <v>0</v>
      </c>
      <c r="N57" s="23">
        <f t="shared" si="11"/>
        <v>2</v>
      </c>
      <c r="O57" s="23">
        <f t="shared" si="11"/>
        <v>2</v>
      </c>
      <c r="P57" s="23">
        <f t="shared" si="11"/>
        <v>0</v>
      </c>
      <c r="Q57" s="23">
        <f t="shared" si="11"/>
        <v>0</v>
      </c>
      <c r="R57" s="23">
        <f t="shared" si="11"/>
        <v>0</v>
      </c>
    </row>
    <row r="58" spans="1:18" ht="20.100000000000001" customHeight="1" x14ac:dyDescent="0.3">
      <c r="A58" s="19">
        <v>1</v>
      </c>
      <c r="B58" s="38" t="s">
        <v>79</v>
      </c>
      <c r="C58" s="29">
        <v>1985</v>
      </c>
      <c r="D58" s="29"/>
      <c r="E58" s="26">
        <v>5</v>
      </c>
      <c r="F58" s="27">
        <v>5</v>
      </c>
      <c r="G58" s="19"/>
      <c r="H58" s="27">
        <v>75</v>
      </c>
      <c r="I58" s="27">
        <v>75</v>
      </c>
      <c r="J58" s="27"/>
      <c r="K58" s="27"/>
      <c r="L58" s="27"/>
      <c r="M58" s="27"/>
      <c r="N58" s="27">
        <v>1</v>
      </c>
      <c r="O58" s="27"/>
      <c r="P58" s="27"/>
      <c r="Q58" s="27"/>
      <c r="R58" s="27"/>
    </row>
    <row r="59" spans="1:18" ht="20.100000000000001" customHeight="1" x14ac:dyDescent="0.3">
      <c r="A59" s="19">
        <v>2</v>
      </c>
      <c r="B59" s="38" t="s">
        <v>80</v>
      </c>
      <c r="C59" s="29">
        <v>1983</v>
      </c>
      <c r="D59" s="29"/>
      <c r="E59" s="26">
        <v>4</v>
      </c>
      <c r="F59" s="27">
        <v>4</v>
      </c>
      <c r="G59" s="19"/>
      <c r="H59" s="27">
        <v>13</v>
      </c>
      <c r="I59" s="27">
        <v>13</v>
      </c>
      <c r="J59" s="27">
        <v>37</v>
      </c>
      <c r="K59" s="27">
        <v>37</v>
      </c>
      <c r="L59" s="27">
        <v>1</v>
      </c>
      <c r="M59" s="27"/>
      <c r="N59" s="27"/>
      <c r="O59" s="27"/>
      <c r="P59" s="27"/>
      <c r="Q59" s="27"/>
      <c r="R59" s="27"/>
    </row>
    <row r="60" spans="1:18" ht="20.100000000000001" customHeight="1" x14ac:dyDescent="0.3">
      <c r="A60" s="19">
        <v>3</v>
      </c>
      <c r="B60" s="38" t="s">
        <v>81</v>
      </c>
      <c r="C60" s="29">
        <v>1978</v>
      </c>
      <c r="D60" s="29"/>
      <c r="E60" s="26">
        <v>5</v>
      </c>
      <c r="F60" s="27">
        <v>5</v>
      </c>
      <c r="G60" s="19"/>
      <c r="H60" s="27">
        <v>15</v>
      </c>
      <c r="I60" s="27">
        <v>15</v>
      </c>
      <c r="J60" s="27">
        <v>35</v>
      </c>
      <c r="K60" s="27">
        <v>35</v>
      </c>
      <c r="L60" s="27"/>
      <c r="M60" s="27"/>
      <c r="N60" s="27">
        <v>1</v>
      </c>
      <c r="O60" s="27"/>
      <c r="P60" s="27"/>
      <c r="Q60" s="27"/>
      <c r="R60" s="27"/>
    </row>
    <row r="61" spans="1:18" ht="20.100000000000001" customHeight="1" x14ac:dyDescent="0.3">
      <c r="A61" s="19">
        <v>4</v>
      </c>
      <c r="B61" s="38" t="s">
        <v>82</v>
      </c>
      <c r="C61" s="29">
        <v>1984</v>
      </c>
      <c r="D61" s="29"/>
      <c r="E61" s="26">
        <v>4</v>
      </c>
      <c r="F61" s="27">
        <v>4</v>
      </c>
      <c r="G61" s="19"/>
      <c r="H61" s="27">
        <v>27</v>
      </c>
      <c r="I61" s="27">
        <v>27</v>
      </c>
      <c r="J61" s="27">
        <v>23</v>
      </c>
      <c r="K61" s="27">
        <v>23</v>
      </c>
      <c r="L61" s="27"/>
      <c r="M61" s="27"/>
      <c r="N61" s="27"/>
      <c r="O61" s="27">
        <v>2</v>
      </c>
      <c r="P61" s="27"/>
      <c r="Q61" s="27"/>
      <c r="R61" s="27"/>
    </row>
    <row r="62" spans="1:18" ht="20.100000000000001" customHeight="1" x14ac:dyDescent="0.3">
      <c r="A62" s="19">
        <v>5</v>
      </c>
      <c r="B62" s="38" t="s">
        <v>83</v>
      </c>
      <c r="C62" s="29">
        <v>1961</v>
      </c>
      <c r="D62" s="29"/>
      <c r="E62" s="26">
        <v>4</v>
      </c>
      <c r="F62" s="27">
        <v>4</v>
      </c>
      <c r="G62" s="19"/>
      <c r="H62" s="27">
        <v>40</v>
      </c>
      <c r="I62" s="27">
        <v>40</v>
      </c>
      <c r="J62" s="27"/>
      <c r="K62" s="27">
        <v>10</v>
      </c>
      <c r="L62" s="27"/>
      <c r="M62" s="27"/>
      <c r="N62" s="27"/>
      <c r="O62" s="27"/>
      <c r="P62" s="27"/>
      <c r="Q62" s="27"/>
      <c r="R62" s="27"/>
    </row>
    <row r="63" spans="1:18" ht="20.100000000000001" customHeight="1" x14ac:dyDescent="0.3">
      <c r="A63" s="41"/>
      <c r="B63" s="20" t="s">
        <v>84</v>
      </c>
      <c r="C63" s="29"/>
      <c r="D63" s="29"/>
      <c r="E63" s="48">
        <f>SUM(E64:E65)</f>
        <v>7</v>
      </c>
      <c r="F63" s="49">
        <f t="shared" ref="F63:R63" si="12">SUM(F64:F65)</f>
        <v>7</v>
      </c>
      <c r="G63" s="30">
        <f t="shared" si="12"/>
        <v>0</v>
      </c>
      <c r="H63" s="49">
        <f t="shared" si="12"/>
        <v>58</v>
      </c>
      <c r="I63" s="49">
        <f t="shared" si="12"/>
        <v>58</v>
      </c>
      <c r="J63" s="49">
        <f t="shared" si="12"/>
        <v>42</v>
      </c>
      <c r="K63" s="49">
        <f t="shared" si="12"/>
        <v>42</v>
      </c>
      <c r="L63" s="49">
        <f t="shared" si="12"/>
        <v>1</v>
      </c>
      <c r="M63" s="49">
        <f t="shared" si="12"/>
        <v>0</v>
      </c>
      <c r="N63" s="49">
        <f t="shared" si="12"/>
        <v>0</v>
      </c>
      <c r="O63" s="49">
        <f t="shared" si="12"/>
        <v>0</v>
      </c>
      <c r="P63" s="49">
        <f t="shared" si="12"/>
        <v>0</v>
      </c>
      <c r="Q63" s="49">
        <f t="shared" si="12"/>
        <v>0</v>
      </c>
      <c r="R63" s="49">
        <f t="shared" si="12"/>
        <v>0</v>
      </c>
    </row>
    <row r="64" spans="1:18" ht="20.100000000000001" customHeight="1" x14ac:dyDescent="0.3">
      <c r="A64" s="19">
        <v>1</v>
      </c>
      <c r="B64" s="38" t="s">
        <v>85</v>
      </c>
      <c r="C64" s="29">
        <v>1991</v>
      </c>
      <c r="D64" s="29"/>
      <c r="E64" s="26">
        <v>4</v>
      </c>
      <c r="F64" s="27">
        <v>4</v>
      </c>
      <c r="G64" s="19"/>
      <c r="H64" s="27">
        <v>50</v>
      </c>
      <c r="I64" s="27">
        <v>50</v>
      </c>
      <c r="J64" s="27"/>
      <c r="K64" s="27"/>
      <c r="L64" s="27">
        <v>1</v>
      </c>
      <c r="M64" s="27"/>
      <c r="N64" s="27"/>
      <c r="O64" s="27"/>
      <c r="P64" s="27"/>
      <c r="Q64" s="27"/>
      <c r="R64" s="27"/>
    </row>
    <row r="65" spans="1:18" ht="20.100000000000001" customHeight="1" x14ac:dyDescent="0.3">
      <c r="A65" s="19">
        <v>2</v>
      </c>
      <c r="B65" s="38" t="s">
        <v>86</v>
      </c>
      <c r="C65" s="29">
        <v>1981</v>
      </c>
      <c r="D65" s="29"/>
      <c r="E65" s="26">
        <v>3</v>
      </c>
      <c r="F65" s="27">
        <v>3</v>
      </c>
      <c r="G65" s="19"/>
      <c r="H65" s="27">
        <v>8</v>
      </c>
      <c r="I65" s="27">
        <v>8</v>
      </c>
      <c r="J65" s="27">
        <v>42</v>
      </c>
      <c r="K65" s="27">
        <v>42</v>
      </c>
      <c r="L65" s="27"/>
      <c r="M65" s="27"/>
      <c r="N65" s="27"/>
      <c r="O65" s="27"/>
      <c r="P65" s="27"/>
      <c r="Q65" s="27"/>
      <c r="R65" s="27"/>
    </row>
    <row r="66" spans="1:18" ht="20.100000000000001" customHeight="1" x14ac:dyDescent="0.3">
      <c r="A66" s="41"/>
      <c r="B66" s="20" t="s">
        <v>87</v>
      </c>
      <c r="C66" s="43"/>
      <c r="D66" s="43"/>
      <c r="E66" s="48">
        <f>SUM(E67:E68)</f>
        <v>8</v>
      </c>
      <c r="F66" s="49">
        <f t="shared" ref="F66:R66" si="13">SUM(F67:F68)</f>
        <v>8</v>
      </c>
      <c r="G66" s="30">
        <f t="shared" si="13"/>
        <v>0</v>
      </c>
      <c r="H66" s="49">
        <f t="shared" si="13"/>
        <v>56</v>
      </c>
      <c r="I66" s="49">
        <f t="shared" si="13"/>
        <v>56</v>
      </c>
      <c r="J66" s="49">
        <f t="shared" si="13"/>
        <v>44</v>
      </c>
      <c r="K66" s="49">
        <f t="shared" si="13"/>
        <v>44</v>
      </c>
      <c r="L66" s="49">
        <f t="shared" si="13"/>
        <v>2</v>
      </c>
      <c r="M66" s="49">
        <f t="shared" si="13"/>
        <v>1</v>
      </c>
      <c r="N66" s="49">
        <f t="shared" si="13"/>
        <v>0</v>
      </c>
      <c r="O66" s="49">
        <f t="shared" si="13"/>
        <v>0</v>
      </c>
      <c r="P66" s="49">
        <f t="shared" si="13"/>
        <v>0</v>
      </c>
      <c r="Q66" s="49">
        <f t="shared" si="13"/>
        <v>0</v>
      </c>
      <c r="R66" s="49">
        <f t="shared" si="13"/>
        <v>0</v>
      </c>
    </row>
    <row r="67" spans="1:18" ht="20.100000000000001" customHeight="1" x14ac:dyDescent="0.3">
      <c r="A67" s="19">
        <v>1</v>
      </c>
      <c r="B67" s="38" t="s">
        <v>88</v>
      </c>
      <c r="C67" s="29">
        <v>1986</v>
      </c>
      <c r="D67" s="29"/>
      <c r="E67" s="26">
        <v>4</v>
      </c>
      <c r="F67" s="27">
        <v>4</v>
      </c>
      <c r="G67" s="19"/>
      <c r="H67" s="27">
        <v>50</v>
      </c>
      <c r="I67" s="27">
        <v>50</v>
      </c>
      <c r="J67" s="27"/>
      <c r="K67" s="27"/>
      <c r="L67" s="27">
        <v>1</v>
      </c>
      <c r="M67" s="27">
        <v>1</v>
      </c>
      <c r="N67" s="27"/>
      <c r="O67" s="27"/>
      <c r="P67" s="27"/>
      <c r="Q67" s="27"/>
      <c r="R67" s="27"/>
    </row>
    <row r="68" spans="1:18" ht="20.100000000000001" customHeight="1" x14ac:dyDescent="0.3">
      <c r="A68" s="19">
        <v>2</v>
      </c>
      <c r="B68" s="38" t="s">
        <v>89</v>
      </c>
      <c r="C68" s="29">
        <v>1991</v>
      </c>
      <c r="D68" s="29"/>
      <c r="E68" s="26">
        <v>4</v>
      </c>
      <c r="F68" s="27">
        <v>4</v>
      </c>
      <c r="G68" s="19"/>
      <c r="H68" s="27">
        <v>6</v>
      </c>
      <c r="I68" s="27">
        <v>6</v>
      </c>
      <c r="J68" s="27">
        <v>44</v>
      </c>
      <c r="K68" s="27">
        <v>44</v>
      </c>
      <c r="L68" s="27">
        <v>1</v>
      </c>
      <c r="M68" s="27"/>
      <c r="N68" s="27"/>
      <c r="O68" s="27"/>
      <c r="P68" s="27"/>
      <c r="Q68" s="27"/>
      <c r="R68" s="27"/>
    </row>
    <row r="69" spans="1:18" s="44" customFormat="1" ht="20.100000000000001" customHeight="1" x14ac:dyDescent="0.35">
      <c r="A69" s="50"/>
      <c r="B69" s="20" t="s">
        <v>90</v>
      </c>
      <c r="C69" s="21"/>
      <c r="D69" s="51"/>
      <c r="E69" s="22">
        <f>SUM(E70:E79)</f>
        <v>41</v>
      </c>
      <c r="F69" s="23">
        <f t="shared" ref="F69:R69" si="14">SUM(F70:F79)</f>
        <v>41</v>
      </c>
      <c r="G69" s="23">
        <f t="shared" si="14"/>
        <v>0</v>
      </c>
      <c r="H69" s="23">
        <f t="shared" si="14"/>
        <v>277</v>
      </c>
      <c r="I69" s="23">
        <f t="shared" si="14"/>
        <v>277</v>
      </c>
      <c r="J69" s="23">
        <f t="shared" si="14"/>
        <v>233</v>
      </c>
      <c r="K69" s="23">
        <f t="shared" si="14"/>
        <v>233</v>
      </c>
      <c r="L69" s="23">
        <f t="shared" si="14"/>
        <v>3</v>
      </c>
      <c r="M69" s="23">
        <f t="shared" si="14"/>
        <v>3</v>
      </c>
      <c r="N69" s="23">
        <f t="shared" si="14"/>
        <v>6</v>
      </c>
      <c r="O69" s="23">
        <f t="shared" si="14"/>
        <v>2</v>
      </c>
      <c r="P69" s="23">
        <f t="shared" si="14"/>
        <v>0</v>
      </c>
      <c r="Q69" s="23">
        <f t="shared" si="14"/>
        <v>0</v>
      </c>
      <c r="R69" s="23">
        <f t="shared" si="14"/>
        <v>0</v>
      </c>
    </row>
    <row r="70" spans="1:18" ht="20.100000000000001" customHeight="1" x14ac:dyDescent="0.3">
      <c r="A70" s="52">
        <v>1</v>
      </c>
      <c r="B70" s="24" t="s">
        <v>91</v>
      </c>
      <c r="C70" s="25">
        <v>1992</v>
      </c>
      <c r="D70" s="53"/>
      <c r="E70" s="54">
        <v>3</v>
      </c>
      <c r="F70" s="55">
        <v>3</v>
      </c>
      <c r="G70" s="55"/>
      <c r="H70" s="55">
        <v>50</v>
      </c>
      <c r="I70" s="55">
        <v>50</v>
      </c>
      <c r="J70" s="55"/>
      <c r="K70" s="55"/>
      <c r="L70" s="55">
        <v>1</v>
      </c>
      <c r="M70" s="55"/>
      <c r="N70" s="55"/>
      <c r="O70" s="55"/>
      <c r="P70" s="55"/>
      <c r="Q70" s="55"/>
      <c r="R70" s="55"/>
    </row>
    <row r="71" spans="1:18" ht="20.100000000000001" customHeight="1" x14ac:dyDescent="0.3">
      <c r="A71" s="52">
        <v>2</v>
      </c>
      <c r="B71" s="38" t="s">
        <v>92</v>
      </c>
      <c r="C71" s="29">
        <v>1990</v>
      </c>
      <c r="D71" s="29"/>
      <c r="E71" s="26">
        <v>1</v>
      </c>
      <c r="F71" s="27">
        <v>1</v>
      </c>
      <c r="G71" s="19">
        <v>0</v>
      </c>
      <c r="H71" s="27">
        <v>0</v>
      </c>
      <c r="I71" s="27">
        <v>0</v>
      </c>
      <c r="J71" s="27">
        <v>50</v>
      </c>
      <c r="K71" s="27">
        <v>50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 t="s">
        <v>93</v>
      </c>
    </row>
    <row r="72" spans="1:18" ht="20.100000000000001" customHeight="1" x14ac:dyDescent="0.3">
      <c r="A72" s="52">
        <v>3</v>
      </c>
      <c r="B72" s="38" t="s">
        <v>94</v>
      </c>
      <c r="C72" s="29">
        <v>1984</v>
      </c>
      <c r="D72" s="29"/>
      <c r="E72" s="26">
        <v>5</v>
      </c>
      <c r="F72" s="27">
        <v>5</v>
      </c>
      <c r="G72" s="19">
        <v>0</v>
      </c>
      <c r="H72" s="27">
        <v>0</v>
      </c>
      <c r="I72" s="27">
        <v>0</v>
      </c>
      <c r="J72" s="27">
        <v>50</v>
      </c>
      <c r="K72" s="27">
        <v>50</v>
      </c>
      <c r="L72" s="27">
        <v>0</v>
      </c>
      <c r="M72" s="27">
        <v>1</v>
      </c>
      <c r="N72" s="27">
        <v>1</v>
      </c>
      <c r="O72" s="27">
        <v>0</v>
      </c>
      <c r="P72" s="27">
        <v>0</v>
      </c>
      <c r="Q72" s="27">
        <v>0</v>
      </c>
      <c r="R72" s="27">
        <v>0</v>
      </c>
    </row>
    <row r="73" spans="1:18" ht="20.100000000000001" customHeight="1" x14ac:dyDescent="0.3">
      <c r="A73" s="52">
        <v>4</v>
      </c>
      <c r="B73" s="26" t="s">
        <v>95</v>
      </c>
      <c r="C73" s="29">
        <v>1982</v>
      </c>
      <c r="D73" s="56"/>
      <c r="E73" s="26">
        <v>5</v>
      </c>
      <c r="F73" s="27">
        <v>5</v>
      </c>
      <c r="G73" s="26">
        <v>0</v>
      </c>
      <c r="H73" s="27">
        <v>45</v>
      </c>
      <c r="I73" s="27">
        <v>45</v>
      </c>
      <c r="J73" s="27">
        <v>5</v>
      </c>
      <c r="K73" s="27">
        <v>5</v>
      </c>
      <c r="L73" s="27">
        <v>1</v>
      </c>
      <c r="M73" s="27"/>
      <c r="N73" s="27"/>
      <c r="O73" s="27">
        <v>1</v>
      </c>
      <c r="P73" s="27">
        <v>0</v>
      </c>
      <c r="Q73" s="27">
        <v>0</v>
      </c>
      <c r="R73" s="27">
        <v>0</v>
      </c>
    </row>
    <row r="74" spans="1:18" ht="20.100000000000001" customHeight="1" x14ac:dyDescent="0.3">
      <c r="A74" s="52">
        <v>5</v>
      </c>
      <c r="B74" s="38" t="s">
        <v>96</v>
      </c>
      <c r="C74" s="29">
        <v>1975</v>
      </c>
      <c r="D74" s="29"/>
      <c r="E74" s="26">
        <v>5</v>
      </c>
      <c r="F74" s="27">
        <v>5</v>
      </c>
      <c r="G74" s="19">
        <v>0</v>
      </c>
      <c r="H74" s="27">
        <v>8</v>
      </c>
      <c r="I74" s="27">
        <v>8</v>
      </c>
      <c r="J74" s="27">
        <v>42</v>
      </c>
      <c r="K74" s="27">
        <v>42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</row>
    <row r="75" spans="1:18" ht="20.100000000000001" customHeight="1" x14ac:dyDescent="0.3">
      <c r="A75" s="52">
        <v>6</v>
      </c>
      <c r="B75" s="38" t="s">
        <v>97</v>
      </c>
      <c r="C75" s="29">
        <v>1977</v>
      </c>
      <c r="D75" s="29"/>
      <c r="E75" s="26">
        <v>4</v>
      </c>
      <c r="F75" s="27">
        <v>4</v>
      </c>
      <c r="G75" s="19">
        <v>0</v>
      </c>
      <c r="H75" s="27">
        <v>20</v>
      </c>
      <c r="I75" s="27">
        <v>20</v>
      </c>
      <c r="J75" s="27">
        <v>30</v>
      </c>
      <c r="K75" s="27">
        <v>30</v>
      </c>
      <c r="L75" s="27">
        <v>0</v>
      </c>
      <c r="M75" s="27">
        <v>0</v>
      </c>
      <c r="N75" s="27">
        <v>2</v>
      </c>
      <c r="O75" s="27">
        <v>0</v>
      </c>
      <c r="P75" s="27">
        <v>0</v>
      </c>
      <c r="Q75" s="27">
        <v>0</v>
      </c>
      <c r="R75" s="27">
        <v>0</v>
      </c>
    </row>
    <row r="76" spans="1:18" ht="20.100000000000001" customHeight="1" x14ac:dyDescent="0.3">
      <c r="A76" s="52">
        <v>7</v>
      </c>
      <c r="B76" s="38" t="s">
        <v>98</v>
      </c>
      <c r="C76" s="29">
        <v>1980</v>
      </c>
      <c r="D76" s="29"/>
      <c r="E76" s="26">
        <v>4</v>
      </c>
      <c r="F76" s="27">
        <v>4</v>
      </c>
      <c r="G76" s="19">
        <v>0</v>
      </c>
      <c r="H76" s="27">
        <v>40</v>
      </c>
      <c r="I76" s="27">
        <v>40</v>
      </c>
      <c r="J76" s="27">
        <v>10</v>
      </c>
      <c r="K76" s="27">
        <v>10</v>
      </c>
      <c r="L76" s="27">
        <v>0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</row>
    <row r="77" spans="1:18" ht="20.100000000000001" customHeight="1" x14ac:dyDescent="0.3">
      <c r="A77" s="52">
        <v>8</v>
      </c>
      <c r="B77" s="38" t="s">
        <v>99</v>
      </c>
      <c r="C77" s="29">
        <v>1994</v>
      </c>
      <c r="D77" s="29"/>
      <c r="E77" s="26">
        <v>3</v>
      </c>
      <c r="F77" s="27">
        <v>3</v>
      </c>
      <c r="G77" s="19"/>
      <c r="H77" s="27">
        <v>60</v>
      </c>
      <c r="I77" s="27">
        <v>60</v>
      </c>
      <c r="J77" s="27">
        <v>0</v>
      </c>
      <c r="K77" s="27"/>
      <c r="L77" s="27">
        <v>1</v>
      </c>
      <c r="M77" s="27"/>
      <c r="N77" s="27"/>
      <c r="O77" s="27"/>
      <c r="P77" s="27"/>
      <c r="Q77" s="27"/>
      <c r="R77" s="27"/>
    </row>
    <row r="78" spans="1:18" ht="20.100000000000001" customHeight="1" x14ac:dyDescent="0.3">
      <c r="A78" s="52">
        <v>9</v>
      </c>
      <c r="B78" s="38" t="s">
        <v>100</v>
      </c>
      <c r="C78" s="29">
        <v>1977</v>
      </c>
      <c r="D78" s="29"/>
      <c r="E78" s="26">
        <v>6</v>
      </c>
      <c r="F78" s="27">
        <v>6</v>
      </c>
      <c r="G78" s="19"/>
      <c r="H78" s="27">
        <v>4</v>
      </c>
      <c r="I78" s="27">
        <v>4</v>
      </c>
      <c r="J78" s="27">
        <v>46</v>
      </c>
      <c r="K78" s="27">
        <v>46</v>
      </c>
      <c r="L78" s="27"/>
      <c r="M78" s="27"/>
      <c r="N78" s="27">
        <v>1</v>
      </c>
      <c r="O78" s="27">
        <v>1</v>
      </c>
      <c r="P78" s="27"/>
      <c r="Q78" s="27"/>
      <c r="R78" s="27"/>
    </row>
    <row r="79" spans="1:18" ht="19.5" customHeight="1" x14ac:dyDescent="0.3">
      <c r="A79" s="52">
        <v>10</v>
      </c>
      <c r="B79" s="26" t="s">
        <v>101</v>
      </c>
      <c r="C79" s="29">
        <v>1985</v>
      </c>
      <c r="D79" s="56"/>
      <c r="E79" s="26">
        <v>5</v>
      </c>
      <c r="F79" s="27">
        <v>5</v>
      </c>
      <c r="G79" s="26"/>
      <c r="H79" s="27">
        <v>50</v>
      </c>
      <c r="I79" s="27">
        <v>50</v>
      </c>
      <c r="J79" s="27"/>
      <c r="K79" s="27"/>
      <c r="L79" s="27"/>
      <c r="M79" s="27">
        <v>2</v>
      </c>
      <c r="N79" s="27">
        <v>1</v>
      </c>
      <c r="O79" s="27"/>
      <c r="P79" s="27"/>
      <c r="Q79" s="27"/>
      <c r="R79" s="27"/>
    </row>
    <row r="80" spans="1:18" ht="19.5" customHeight="1" x14ac:dyDescent="0.3">
      <c r="A80" s="52"/>
      <c r="B80" s="20" t="s">
        <v>102</v>
      </c>
      <c r="C80" s="43"/>
      <c r="D80" s="57"/>
      <c r="E80" s="48">
        <f>SUM(E81:E83)</f>
        <v>17</v>
      </c>
      <c r="F80" s="49">
        <f t="shared" ref="F80:R80" si="15">SUM(F81:F83)</f>
        <v>17</v>
      </c>
      <c r="G80" s="48">
        <f t="shared" si="15"/>
        <v>0</v>
      </c>
      <c r="H80" s="49">
        <f t="shared" si="15"/>
        <v>102</v>
      </c>
      <c r="I80" s="49">
        <f t="shared" si="15"/>
        <v>102</v>
      </c>
      <c r="J80" s="49">
        <f t="shared" si="15"/>
        <v>48</v>
      </c>
      <c r="K80" s="49">
        <f t="shared" si="15"/>
        <v>48</v>
      </c>
      <c r="L80" s="49">
        <f t="shared" si="15"/>
        <v>0</v>
      </c>
      <c r="M80" s="49">
        <f t="shared" si="15"/>
        <v>3</v>
      </c>
      <c r="N80" s="49">
        <f t="shared" si="15"/>
        <v>1</v>
      </c>
      <c r="O80" s="49">
        <f t="shared" si="15"/>
        <v>1</v>
      </c>
      <c r="P80" s="49">
        <f t="shared" si="15"/>
        <v>0</v>
      </c>
      <c r="Q80" s="49">
        <f t="shared" si="15"/>
        <v>1</v>
      </c>
      <c r="R80" s="49">
        <f t="shared" si="15"/>
        <v>0</v>
      </c>
    </row>
    <row r="81" spans="1:18" ht="19.5" customHeight="1" x14ac:dyDescent="0.3">
      <c r="A81" s="52">
        <v>1</v>
      </c>
      <c r="B81" s="38" t="s">
        <v>103</v>
      </c>
      <c r="C81" s="29">
        <v>1963</v>
      </c>
      <c r="D81" s="29"/>
      <c r="E81" s="26">
        <v>8</v>
      </c>
      <c r="F81" s="27">
        <v>8</v>
      </c>
      <c r="G81" s="19"/>
      <c r="H81" s="27">
        <v>42</v>
      </c>
      <c r="I81" s="27">
        <v>42</v>
      </c>
      <c r="J81" s="27">
        <v>8</v>
      </c>
      <c r="K81" s="27">
        <v>8</v>
      </c>
      <c r="L81" s="27"/>
      <c r="M81" s="27">
        <v>1</v>
      </c>
      <c r="N81" s="27"/>
      <c r="O81" s="27"/>
      <c r="P81" s="27"/>
      <c r="Q81" s="27">
        <v>1</v>
      </c>
      <c r="R81" s="27"/>
    </row>
    <row r="82" spans="1:18" ht="19.5" customHeight="1" x14ac:dyDescent="0.3">
      <c r="A82" s="52">
        <v>2</v>
      </c>
      <c r="B82" s="26" t="s">
        <v>104</v>
      </c>
      <c r="C82" s="29">
        <v>1989</v>
      </c>
      <c r="D82" s="56"/>
      <c r="E82" s="26">
        <v>4</v>
      </c>
      <c r="F82" s="27">
        <v>4</v>
      </c>
      <c r="G82" s="26"/>
      <c r="H82" s="27">
        <v>40</v>
      </c>
      <c r="I82" s="27">
        <v>40</v>
      </c>
      <c r="J82" s="27">
        <v>10</v>
      </c>
      <c r="K82" s="27">
        <v>10</v>
      </c>
      <c r="L82" s="27"/>
      <c r="M82" s="27">
        <v>2</v>
      </c>
      <c r="N82" s="27"/>
      <c r="O82" s="27"/>
      <c r="P82" s="27"/>
      <c r="Q82" s="27"/>
      <c r="R82" s="27"/>
    </row>
    <row r="83" spans="1:18" ht="19.5" customHeight="1" x14ac:dyDescent="0.3">
      <c r="A83" s="52">
        <v>3</v>
      </c>
      <c r="B83" s="38" t="s">
        <v>105</v>
      </c>
      <c r="C83" s="29">
        <v>1971</v>
      </c>
      <c r="D83" s="29"/>
      <c r="E83" s="26">
        <v>5</v>
      </c>
      <c r="F83" s="27">
        <v>5</v>
      </c>
      <c r="G83" s="19"/>
      <c r="H83" s="27">
        <v>20</v>
      </c>
      <c r="I83" s="27">
        <v>20</v>
      </c>
      <c r="J83" s="27">
        <v>30</v>
      </c>
      <c r="K83" s="27">
        <v>30</v>
      </c>
      <c r="L83" s="27"/>
      <c r="M83" s="27"/>
      <c r="N83" s="27">
        <v>1</v>
      </c>
      <c r="O83" s="27">
        <v>1</v>
      </c>
      <c r="P83" s="27"/>
      <c r="Q83" s="27"/>
      <c r="R83" s="27"/>
    </row>
    <row r="84" spans="1:18" ht="19.5" customHeight="1" x14ac:dyDescent="0.3">
      <c r="A84" s="52"/>
      <c r="B84" s="20" t="s">
        <v>106</v>
      </c>
      <c r="C84" s="43"/>
      <c r="D84" s="57"/>
      <c r="E84" s="48">
        <f>E85</f>
        <v>4</v>
      </c>
      <c r="F84" s="49">
        <f t="shared" ref="F84:R84" si="16">F85</f>
        <v>4</v>
      </c>
      <c r="G84" s="48">
        <f t="shared" si="16"/>
        <v>0</v>
      </c>
      <c r="H84" s="49">
        <f t="shared" si="16"/>
        <v>70</v>
      </c>
      <c r="I84" s="49">
        <f t="shared" si="16"/>
        <v>70</v>
      </c>
      <c r="J84" s="49">
        <f t="shared" si="16"/>
        <v>0</v>
      </c>
      <c r="K84" s="49">
        <f t="shared" si="16"/>
        <v>0</v>
      </c>
      <c r="L84" s="49">
        <f t="shared" si="16"/>
        <v>1</v>
      </c>
      <c r="M84" s="49">
        <f t="shared" si="16"/>
        <v>1</v>
      </c>
      <c r="N84" s="49">
        <f t="shared" si="16"/>
        <v>0</v>
      </c>
      <c r="O84" s="49">
        <f t="shared" si="16"/>
        <v>0</v>
      </c>
      <c r="P84" s="49">
        <f t="shared" si="16"/>
        <v>0</v>
      </c>
      <c r="Q84" s="49">
        <f t="shared" si="16"/>
        <v>0</v>
      </c>
      <c r="R84" s="49">
        <f t="shared" si="16"/>
        <v>0</v>
      </c>
    </row>
    <row r="85" spans="1:18" ht="19.5" customHeight="1" x14ac:dyDescent="0.3">
      <c r="A85" s="52">
        <v>1</v>
      </c>
      <c r="B85" s="38" t="s">
        <v>107</v>
      </c>
      <c r="C85" s="29">
        <v>1986</v>
      </c>
      <c r="D85" s="29"/>
      <c r="E85" s="26">
        <v>4</v>
      </c>
      <c r="F85" s="27">
        <v>4</v>
      </c>
      <c r="G85" s="19">
        <v>0</v>
      </c>
      <c r="H85" s="27">
        <v>70</v>
      </c>
      <c r="I85" s="27">
        <v>70</v>
      </c>
      <c r="J85" s="27">
        <v>0</v>
      </c>
      <c r="K85" s="27">
        <v>0</v>
      </c>
      <c r="L85" s="27">
        <v>1</v>
      </c>
      <c r="M85" s="27">
        <v>1</v>
      </c>
      <c r="N85" s="27">
        <v>0</v>
      </c>
      <c r="O85" s="27">
        <v>0</v>
      </c>
      <c r="P85" s="27">
        <v>0</v>
      </c>
      <c r="Q85" s="27">
        <v>0</v>
      </c>
      <c r="R85" s="27"/>
    </row>
    <row r="86" spans="1:18" ht="20.100000000000001" customHeight="1" x14ac:dyDescent="0.35">
      <c r="A86" s="50"/>
      <c r="B86" s="20" t="s">
        <v>108</v>
      </c>
      <c r="C86" s="21"/>
      <c r="D86" s="51"/>
      <c r="E86" s="22">
        <f>SUM(E87:E89)</f>
        <v>15</v>
      </c>
      <c r="F86" s="23">
        <f t="shared" ref="F86:R86" si="17">SUM(F87:F89)</f>
        <v>15</v>
      </c>
      <c r="G86" s="23">
        <f t="shared" si="17"/>
        <v>0</v>
      </c>
      <c r="H86" s="23">
        <f t="shared" si="17"/>
        <v>98</v>
      </c>
      <c r="I86" s="23">
        <f t="shared" si="17"/>
        <v>98</v>
      </c>
      <c r="J86" s="23">
        <f t="shared" si="17"/>
        <v>52</v>
      </c>
      <c r="K86" s="23">
        <f t="shared" si="17"/>
        <v>42</v>
      </c>
      <c r="L86" s="23">
        <f t="shared" si="17"/>
        <v>0</v>
      </c>
      <c r="M86" s="23">
        <f t="shared" si="17"/>
        <v>2</v>
      </c>
      <c r="N86" s="23">
        <f t="shared" si="17"/>
        <v>0</v>
      </c>
      <c r="O86" s="23">
        <f t="shared" si="17"/>
        <v>1</v>
      </c>
      <c r="P86" s="23">
        <f t="shared" si="17"/>
        <v>0</v>
      </c>
      <c r="Q86" s="23">
        <f t="shared" si="17"/>
        <v>0</v>
      </c>
      <c r="R86" s="23">
        <f t="shared" si="17"/>
        <v>1</v>
      </c>
    </row>
    <row r="87" spans="1:18" ht="20.100000000000001" customHeight="1" x14ac:dyDescent="0.3">
      <c r="A87" s="52">
        <v>1</v>
      </c>
      <c r="B87" s="24" t="s">
        <v>109</v>
      </c>
      <c r="C87" s="25">
        <v>1976</v>
      </c>
      <c r="D87" s="53"/>
      <c r="E87" s="54">
        <v>5</v>
      </c>
      <c r="F87" s="55">
        <v>5</v>
      </c>
      <c r="G87" s="55"/>
      <c r="H87" s="55">
        <v>40</v>
      </c>
      <c r="I87" s="55">
        <v>40</v>
      </c>
      <c r="J87" s="55">
        <v>10</v>
      </c>
      <c r="K87" s="55"/>
      <c r="L87" s="55"/>
      <c r="M87" s="55"/>
      <c r="N87" s="55"/>
      <c r="O87" s="55">
        <v>1</v>
      </c>
      <c r="P87" s="55"/>
      <c r="Q87" s="55"/>
      <c r="R87" s="55">
        <v>1</v>
      </c>
    </row>
    <row r="88" spans="1:18" ht="20.100000000000001" customHeight="1" x14ac:dyDescent="0.3">
      <c r="A88" s="52">
        <v>2</v>
      </c>
      <c r="B88" s="26" t="s">
        <v>110</v>
      </c>
      <c r="C88" s="29">
        <v>1986</v>
      </c>
      <c r="D88" s="56"/>
      <c r="E88" s="26">
        <v>4</v>
      </c>
      <c r="F88" s="27">
        <v>4</v>
      </c>
      <c r="G88" s="26">
        <v>0</v>
      </c>
      <c r="H88" s="27">
        <v>40</v>
      </c>
      <c r="I88" s="27">
        <v>40</v>
      </c>
      <c r="J88" s="27">
        <v>10</v>
      </c>
      <c r="K88" s="27">
        <v>10</v>
      </c>
      <c r="L88" s="27">
        <v>0</v>
      </c>
      <c r="M88" s="27"/>
      <c r="N88" s="27">
        <v>0</v>
      </c>
      <c r="O88" s="27">
        <v>0</v>
      </c>
      <c r="P88" s="27">
        <v>0</v>
      </c>
      <c r="Q88" s="27">
        <v>0</v>
      </c>
      <c r="R88" s="27"/>
    </row>
    <row r="89" spans="1:18" ht="20.100000000000001" customHeight="1" x14ac:dyDescent="0.3">
      <c r="A89" s="52">
        <v>3</v>
      </c>
      <c r="B89" s="38" t="s">
        <v>111</v>
      </c>
      <c r="C89" s="29">
        <v>1994</v>
      </c>
      <c r="D89" s="29"/>
      <c r="E89" s="26">
        <v>6</v>
      </c>
      <c r="F89" s="27">
        <v>6</v>
      </c>
      <c r="G89" s="19">
        <v>0</v>
      </c>
      <c r="H89" s="27">
        <v>18</v>
      </c>
      <c r="I89" s="27">
        <v>18</v>
      </c>
      <c r="J89" s="27">
        <v>32</v>
      </c>
      <c r="K89" s="27">
        <v>32</v>
      </c>
      <c r="L89" s="27">
        <v>0</v>
      </c>
      <c r="M89" s="27">
        <v>2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</row>
    <row r="90" spans="1:18" ht="20.100000000000001" customHeight="1" x14ac:dyDescent="0.3">
      <c r="A90" s="58" t="s">
        <v>112</v>
      </c>
      <c r="B90" s="14" t="s">
        <v>113</v>
      </c>
      <c r="C90" s="15"/>
      <c r="D90" s="45"/>
      <c r="E90" s="46">
        <f>E91+E95</f>
        <v>16</v>
      </c>
      <c r="F90" s="47">
        <f t="shared" ref="F90:R90" si="18">F91+F95</f>
        <v>16</v>
      </c>
      <c r="G90" s="47">
        <f t="shared" si="18"/>
        <v>0</v>
      </c>
      <c r="H90" s="47">
        <f t="shared" si="18"/>
        <v>100</v>
      </c>
      <c r="I90" s="47">
        <f t="shared" si="18"/>
        <v>100</v>
      </c>
      <c r="J90" s="47">
        <f t="shared" si="18"/>
        <v>0</v>
      </c>
      <c r="K90" s="47">
        <f t="shared" si="18"/>
        <v>200</v>
      </c>
      <c r="L90" s="47">
        <f t="shared" si="18"/>
        <v>0</v>
      </c>
      <c r="M90" s="47">
        <f t="shared" si="18"/>
        <v>3</v>
      </c>
      <c r="N90" s="47">
        <f t="shared" si="18"/>
        <v>0</v>
      </c>
      <c r="O90" s="47">
        <f t="shared" si="18"/>
        <v>0</v>
      </c>
      <c r="P90" s="47">
        <f t="shared" si="18"/>
        <v>0</v>
      </c>
      <c r="Q90" s="47">
        <f t="shared" si="18"/>
        <v>0</v>
      </c>
      <c r="R90" s="47">
        <f t="shared" si="18"/>
        <v>0</v>
      </c>
    </row>
    <row r="91" spans="1:18" ht="20.100000000000001" customHeight="1" x14ac:dyDescent="0.35">
      <c r="A91" s="50"/>
      <c r="B91" s="20" t="s">
        <v>114</v>
      </c>
      <c r="C91" s="21"/>
      <c r="D91" s="51"/>
      <c r="E91" s="22">
        <f>E92+E93+E94</f>
        <v>12</v>
      </c>
      <c r="F91" s="23">
        <f t="shared" ref="F91:R91" si="19">F92+F93+F94</f>
        <v>12</v>
      </c>
      <c r="G91" s="23">
        <f t="shared" si="19"/>
        <v>0</v>
      </c>
      <c r="H91" s="23">
        <f t="shared" si="19"/>
        <v>100</v>
      </c>
      <c r="I91" s="23">
        <f t="shared" si="19"/>
        <v>100</v>
      </c>
      <c r="J91" s="23">
        <f t="shared" si="19"/>
        <v>0</v>
      </c>
      <c r="K91" s="23">
        <f t="shared" si="19"/>
        <v>150</v>
      </c>
      <c r="L91" s="23">
        <f t="shared" si="19"/>
        <v>0</v>
      </c>
      <c r="M91" s="23">
        <f t="shared" si="19"/>
        <v>3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</row>
    <row r="92" spans="1:18" s="44" customFormat="1" ht="20.100000000000001" customHeight="1" x14ac:dyDescent="0.35">
      <c r="A92" s="52">
        <v>1</v>
      </c>
      <c r="B92" s="24" t="s">
        <v>115</v>
      </c>
      <c r="C92" s="25">
        <v>1991</v>
      </c>
      <c r="D92" s="53"/>
      <c r="E92" s="54">
        <f>F92+G92</f>
        <v>4</v>
      </c>
      <c r="F92" s="55">
        <v>4</v>
      </c>
      <c r="G92" s="55"/>
      <c r="H92" s="55">
        <v>50</v>
      </c>
      <c r="I92" s="55">
        <v>50</v>
      </c>
      <c r="J92" s="55"/>
      <c r="K92" s="55">
        <v>50</v>
      </c>
      <c r="L92" s="55"/>
      <c r="M92" s="55">
        <v>2</v>
      </c>
      <c r="N92" s="55"/>
      <c r="O92" s="55"/>
      <c r="P92" s="55"/>
      <c r="Q92" s="55"/>
      <c r="R92" s="55"/>
    </row>
    <row r="93" spans="1:18" ht="20.100000000000001" customHeight="1" x14ac:dyDescent="0.3">
      <c r="A93" s="52">
        <v>2</v>
      </c>
      <c r="B93" s="24" t="s">
        <v>116</v>
      </c>
      <c r="C93" s="25">
        <v>1984</v>
      </c>
      <c r="D93" s="53"/>
      <c r="E93" s="54">
        <f>F93+G93</f>
        <v>3</v>
      </c>
      <c r="F93" s="55">
        <v>3</v>
      </c>
      <c r="G93" s="55"/>
      <c r="H93" s="55">
        <v>50</v>
      </c>
      <c r="I93" s="55">
        <v>50</v>
      </c>
      <c r="J93" s="55"/>
      <c r="K93" s="55">
        <v>50</v>
      </c>
      <c r="L93" s="55"/>
      <c r="M93" s="55">
        <v>1</v>
      </c>
      <c r="N93" s="55"/>
      <c r="O93" s="55"/>
      <c r="P93" s="55"/>
      <c r="Q93" s="55"/>
      <c r="R93" s="55"/>
    </row>
    <row r="94" spans="1:18" ht="20.100000000000001" customHeight="1" x14ac:dyDescent="0.3">
      <c r="A94" s="52">
        <v>3</v>
      </c>
      <c r="B94" s="24" t="s">
        <v>117</v>
      </c>
      <c r="C94" s="25">
        <v>1962</v>
      </c>
      <c r="D94" s="53"/>
      <c r="E94" s="54">
        <v>5</v>
      </c>
      <c r="F94" s="55">
        <v>5</v>
      </c>
      <c r="G94" s="55"/>
      <c r="H94" s="55"/>
      <c r="I94" s="55"/>
      <c r="J94" s="55"/>
      <c r="K94" s="55">
        <v>50</v>
      </c>
      <c r="L94" s="55"/>
      <c r="M94" s="55"/>
      <c r="N94" s="55"/>
      <c r="O94" s="55"/>
      <c r="P94" s="55"/>
      <c r="Q94" s="55"/>
      <c r="R94" s="55"/>
    </row>
    <row r="95" spans="1:18" ht="20.100000000000001" customHeight="1" x14ac:dyDescent="0.3">
      <c r="A95" s="52"/>
      <c r="B95" s="20" t="s">
        <v>118</v>
      </c>
      <c r="C95" s="21"/>
      <c r="D95" s="51"/>
      <c r="E95" s="22">
        <f>E96</f>
        <v>4</v>
      </c>
      <c r="F95" s="23">
        <f t="shared" ref="F95:R95" si="20">F96</f>
        <v>4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50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</row>
    <row r="96" spans="1:18" ht="20.100000000000001" customHeight="1" x14ac:dyDescent="0.3">
      <c r="A96" s="52">
        <v>1</v>
      </c>
      <c r="B96" s="24" t="s">
        <v>119</v>
      </c>
      <c r="C96" s="25">
        <v>1994</v>
      </c>
      <c r="D96" s="53"/>
      <c r="E96" s="54">
        <f>F96</f>
        <v>4</v>
      </c>
      <c r="F96" s="55">
        <v>4</v>
      </c>
      <c r="G96" s="55"/>
      <c r="H96" s="55"/>
      <c r="I96" s="55"/>
      <c r="J96" s="55"/>
      <c r="K96" s="55">
        <v>50</v>
      </c>
      <c r="L96" s="55"/>
      <c r="M96" s="55"/>
      <c r="N96" s="55"/>
      <c r="O96" s="55"/>
      <c r="P96" s="55"/>
      <c r="Q96" s="55"/>
      <c r="R96" s="55"/>
    </row>
    <row r="97" spans="1:18" ht="20.100000000000001" customHeight="1" x14ac:dyDescent="0.3">
      <c r="A97" s="58" t="s">
        <v>120</v>
      </c>
      <c r="B97" s="14" t="s">
        <v>121</v>
      </c>
      <c r="C97" s="15"/>
      <c r="D97" s="45"/>
      <c r="E97" s="46">
        <f t="shared" ref="E97:R97" si="21">E102+E105+E115+E122+E125+E98</f>
        <v>115</v>
      </c>
      <c r="F97" s="47">
        <f t="shared" si="21"/>
        <v>115</v>
      </c>
      <c r="G97" s="47">
        <f t="shared" si="21"/>
        <v>0</v>
      </c>
      <c r="H97" s="47">
        <f t="shared" si="21"/>
        <v>612</v>
      </c>
      <c r="I97" s="47">
        <f t="shared" si="21"/>
        <v>560</v>
      </c>
      <c r="J97" s="47">
        <f t="shared" si="21"/>
        <v>820</v>
      </c>
      <c r="K97" s="47">
        <f t="shared" si="21"/>
        <v>0</v>
      </c>
      <c r="L97" s="47">
        <f t="shared" si="21"/>
        <v>12</v>
      </c>
      <c r="M97" s="47">
        <f t="shared" si="21"/>
        <v>13</v>
      </c>
      <c r="N97" s="47">
        <f t="shared" si="21"/>
        <v>9</v>
      </c>
      <c r="O97" s="47">
        <f t="shared" si="21"/>
        <v>7</v>
      </c>
      <c r="P97" s="47">
        <f t="shared" si="21"/>
        <v>0</v>
      </c>
      <c r="Q97" s="47">
        <f t="shared" si="21"/>
        <v>0</v>
      </c>
      <c r="R97" s="47">
        <f t="shared" si="21"/>
        <v>0</v>
      </c>
    </row>
    <row r="98" spans="1:18" ht="20.100000000000001" customHeight="1" x14ac:dyDescent="0.3">
      <c r="A98" s="58"/>
      <c r="B98" s="20" t="s">
        <v>122</v>
      </c>
      <c r="C98" s="15"/>
      <c r="D98" s="45"/>
      <c r="E98" s="46">
        <f>SUM(E99:E101)</f>
        <v>11</v>
      </c>
      <c r="F98" s="47">
        <f t="shared" ref="F98:R98" si="22">SUM(F99:F101)</f>
        <v>11</v>
      </c>
      <c r="G98" s="47">
        <f t="shared" si="22"/>
        <v>0</v>
      </c>
      <c r="H98" s="47">
        <f t="shared" si="22"/>
        <v>112</v>
      </c>
      <c r="I98" s="47">
        <f t="shared" si="22"/>
        <v>112</v>
      </c>
      <c r="J98" s="47">
        <f t="shared" si="22"/>
        <v>38</v>
      </c>
      <c r="K98" s="47">
        <f t="shared" si="22"/>
        <v>0</v>
      </c>
      <c r="L98" s="47">
        <f t="shared" si="22"/>
        <v>3</v>
      </c>
      <c r="M98" s="47">
        <f t="shared" si="22"/>
        <v>1</v>
      </c>
      <c r="N98" s="47">
        <f t="shared" si="22"/>
        <v>0</v>
      </c>
      <c r="O98" s="47">
        <f t="shared" si="22"/>
        <v>0</v>
      </c>
      <c r="P98" s="47">
        <f t="shared" si="22"/>
        <v>0</v>
      </c>
      <c r="Q98" s="47">
        <f t="shared" si="22"/>
        <v>0</v>
      </c>
      <c r="R98" s="47">
        <f t="shared" si="22"/>
        <v>0</v>
      </c>
    </row>
    <row r="99" spans="1:18" ht="20.100000000000001" customHeight="1" x14ac:dyDescent="0.3">
      <c r="A99" s="52">
        <v>1</v>
      </c>
      <c r="B99" s="38" t="s">
        <v>123</v>
      </c>
      <c r="C99" s="25">
        <v>1982</v>
      </c>
      <c r="D99" s="25"/>
      <c r="E99" s="54">
        <v>4</v>
      </c>
      <c r="F99" s="55">
        <v>4</v>
      </c>
      <c r="G99" s="55">
        <v>0</v>
      </c>
      <c r="H99" s="55">
        <v>12</v>
      </c>
      <c r="I99" s="55">
        <v>12</v>
      </c>
      <c r="J99" s="55">
        <v>38</v>
      </c>
      <c r="K99" s="55"/>
      <c r="L99" s="55">
        <v>1</v>
      </c>
      <c r="M99" s="55">
        <v>1</v>
      </c>
      <c r="N99" s="55"/>
      <c r="O99" s="55"/>
      <c r="P99" s="55"/>
      <c r="Q99" s="55"/>
      <c r="R99" s="55"/>
    </row>
    <row r="100" spans="1:18" s="44" customFormat="1" ht="20.100000000000001" customHeight="1" x14ac:dyDescent="0.35">
      <c r="A100" s="52">
        <v>2</v>
      </c>
      <c r="B100" s="38" t="s">
        <v>124</v>
      </c>
      <c r="C100" s="25">
        <v>1991</v>
      </c>
      <c r="D100" s="25"/>
      <c r="E100" s="54">
        <v>4</v>
      </c>
      <c r="F100" s="55">
        <v>4</v>
      </c>
      <c r="G100" s="55">
        <v>0</v>
      </c>
      <c r="H100" s="55">
        <v>50</v>
      </c>
      <c r="I100" s="55">
        <v>50</v>
      </c>
      <c r="J100" s="55">
        <v>0</v>
      </c>
      <c r="K100" s="55"/>
      <c r="L100" s="55">
        <v>1</v>
      </c>
      <c r="M100" s="55"/>
      <c r="N100" s="55"/>
      <c r="O100" s="55"/>
      <c r="P100" s="55"/>
      <c r="Q100" s="55"/>
      <c r="R100" s="55"/>
    </row>
    <row r="101" spans="1:18" ht="20.100000000000001" customHeight="1" x14ac:dyDescent="0.3">
      <c r="A101" s="52">
        <v>3</v>
      </c>
      <c r="B101" s="38" t="s">
        <v>125</v>
      </c>
      <c r="C101" s="25">
        <v>1991</v>
      </c>
      <c r="D101" s="25"/>
      <c r="E101" s="54">
        <v>3</v>
      </c>
      <c r="F101" s="55">
        <v>3</v>
      </c>
      <c r="G101" s="55">
        <v>0</v>
      </c>
      <c r="H101" s="55">
        <v>50</v>
      </c>
      <c r="I101" s="55">
        <v>50</v>
      </c>
      <c r="J101" s="55">
        <v>0</v>
      </c>
      <c r="K101" s="55"/>
      <c r="L101" s="55">
        <v>1</v>
      </c>
      <c r="M101" s="55"/>
      <c r="N101" s="55"/>
      <c r="O101" s="55"/>
      <c r="P101" s="55"/>
      <c r="Q101" s="55"/>
      <c r="R101" s="55"/>
    </row>
    <row r="102" spans="1:18" ht="20.100000000000001" customHeight="1" x14ac:dyDescent="0.35">
      <c r="A102" s="50"/>
      <c r="B102" s="20" t="s">
        <v>126</v>
      </c>
      <c r="C102" s="21"/>
      <c r="D102" s="51"/>
      <c r="E102" s="22">
        <f>E103+E104</f>
        <v>6</v>
      </c>
      <c r="F102" s="23">
        <f t="shared" ref="F102:R102" si="23">F103+F104</f>
        <v>6</v>
      </c>
      <c r="G102" s="23">
        <f t="shared" si="23"/>
        <v>0</v>
      </c>
      <c r="H102" s="23">
        <f t="shared" si="23"/>
        <v>28</v>
      </c>
      <c r="I102" s="23">
        <f t="shared" si="23"/>
        <v>28</v>
      </c>
      <c r="J102" s="23">
        <f t="shared" si="23"/>
        <v>80</v>
      </c>
      <c r="K102" s="23">
        <f t="shared" si="23"/>
        <v>0</v>
      </c>
      <c r="L102" s="23">
        <f t="shared" si="23"/>
        <v>1</v>
      </c>
      <c r="M102" s="23">
        <f t="shared" si="23"/>
        <v>0</v>
      </c>
      <c r="N102" s="23">
        <f t="shared" si="23"/>
        <v>0</v>
      </c>
      <c r="O102" s="23">
        <f t="shared" si="23"/>
        <v>0</v>
      </c>
      <c r="P102" s="23">
        <f t="shared" si="23"/>
        <v>0</v>
      </c>
      <c r="Q102" s="23">
        <f t="shared" si="23"/>
        <v>0</v>
      </c>
      <c r="R102" s="23">
        <f t="shared" si="23"/>
        <v>0</v>
      </c>
    </row>
    <row r="103" spans="1:18" ht="20.100000000000001" customHeight="1" x14ac:dyDescent="0.3">
      <c r="A103" s="52">
        <v>1</v>
      </c>
      <c r="B103" s="38" t="s">
        <v>127</v>
      </c>
      <c r="C103" s="25">
        <v>1990</v>
      </c>
      <c r="D103" s="25"/>
      <c r="E103" s="54">
        <v>3</v>
      </c>
      <c r="F103" s="55">
        <v>3</v>
      </c>
      <c r="G103" s="55">
        <v>0</v>
      </c>
      <c r="H103" s="55">
        <v>28</v>
      </c>
      <c r="I103" s="55">
        <v>28</v>
      </c>
      <c r="J103" s="55">
        <v>30</v>
      </c>
      <c r="K103" s="55"/>
      <c r="L103" s="55">
        <v>1</v>
      </c>
      <c r="M103" s="55"/>
      <c r="N103" s="55"/>
      <c r="O103" s="55"/>
      <c r="P103" s="55"/>
      <c r="Q103" s="55"/>
      <c r="R103" s="59"/>
    </row>
    <row r="104" spans="1:18" s="44" customFormat="1" ht="20.100000000000001" customHeight="1" x14ac:dyDescent="0.35">
      <c r="A104" s="52">
        <v>2</v>
      </c>
      <c r="B104" s="60" t="s">
        <v>128</v>
      </c>
      <c r="C104" s="29"/>
      <c r="D104" s="29">
        <v>1987</v>
      </c>
      <c r="E104" s="54">
        <v>3</v>
      </c>
      <c r="F104" s="55">
        <v>3</v>
      </c>
      <c r="G104" s="55">
        <v>0</v>
      </c>
      <c r="H104" s="55"/>
      <c r="I104" s="55"/>
      <c r="J104" s="55">
        <v>50</v>
      </c>
      <c r="K104" s="47"/>
      <c r="L104" s="55"/>
      <c r="M104" s="55"/>
      <c r="N104" s="55"/>
      <c r="O104" s="55"/>
      <c r="P104" s="55"/>
      <c r="Q104" s="55"/>
      <c r="R104" s="59"/>
    </row>
    <row r="105" spans="1:18" ht="20.100000000000001" customHeight="1" x14ac:dyDescent="0.3">
      <c r="A105" s="52"/>
      <c r="B105" s="20" t="s">
        <v>129</v>
      </c>
      <c r="C105" s="21"/>
      <c r="D105" s="51"/>
      <c r="E105" s="22">
        <f>SUM(E106:E114)</f>
        <v>38</v>
      </c>
      <c r="F105" s="23">
        <f t="shared" ref="F105:R105" si="24">SUM(F106:F114)</f>
        <v>38</v>
      </c>
      <c r="G105" s="23">
        <f t="shared" si="24"/>
        <v>0</v>
      </c>
      <c r="H105" s="23">
        <f t="shared" si="24"/>
        <v>189</v>
      </c>
      <c r="I105" s="23">
        <f t="shared" si="24"/>
        <v>189</v>
      </c>
      <c r="J105" s="23">
        <f t="shared" si="24"/>
        <v>234</v>
      </c>
      <c r="K105" s="23">
        <f t="shared" si="24"/>
        <v>0</v>
      </c>
      <c r="L105" s="23">
        <f t="shared" si="24"/>
        <v>1</v>
      </c>
      <c r="M105" s="23">
        <f t="shared" si="24"/>
        <v>6</v>
      </c>
      <c r="N105" s="23">
        <f t="shared" si="24"/>
        <v>2</v>
      </c>
      <c r="O105" s="23">
        <f t="shared" si="24"/>
        <v>3</v>
      </c>
      <c r="P105" s="23">
        <f t="shared" si="24"/>
        <v>0</v>
      </c>
      <c r="Q105" s="23">
        <f t="shared" si="24"/>
        <v>0</v>
      </c>
      <c r="R105" s="23">
        <f t="shared" si="24"/>
        <v>0</v>
      </c>
    </row>
    <row r="106" spans="1:18" s="44" customFormat="1" ht="20.100000000000001" customHeight="1" x14ac:dyDescent="0.35">
      <c r="A106" s="52">
        <v>1</v>
      </c>
      <c r="B106" s="38" t="s">
        <v>130</v>
      </c>
      <c r="C106" s="25">
        <v>1965</v>
      </c>
      <c r="D106" s="53"/>
      <c r="E106" s="54">
        <v>3</v>
      </c>
      <c r="F106" s="55">
        <v>3</v>
      </c>
      <c r="G106" s="55">
        <v>0</v>
      </c>
      <c r="H106" s="55">
        <v>0</v>
      </c>
      <c r="I106" s="55">
        <v>0</v>
      </c>
      <c r="J106" s="55">
        <v>20</v>
      </c>
      <c r="K106" s="55"/>
      <c r="L106" s="55"/>
      <c r="M106" s="55"/>
      <c r="N106" s="55"/>
      <c r="O106" s="55"/>
      <c r="P106" s="55"/>
      <c r="Q106" s="55"/>
      <c r="R106" s="55"/>
    </row>
    <row r="107" spans="1:18" ht="20.100000000000001" customHeight="1" x14ac:dyDescent="0.3">
      <c r="A107" s="52">
        <v>2</v>
      </c>
      <c r="B107" s="38" t="s">
        <v>131</v>
      </c>
      <c r="C107" s="25">
        <v>1991</v>
      </c>
      <c r="D107" s="53"/>
      <c r="E107" s="54">
        <v>4</v>
      </c>
      <c r="F107" s="55">
        <v>4</v>
      </c>
      <c r="G107" s="55">
        <v>0</v>
      </c>
      <c r="H107" s="55">
        <v>5</v>
      </c>
      <c r="I107" s="55">
        <v>5</v>
      </c>
      <c r="J107" s="55">
        <v>50</v>
      </c>
      <c r="K107" s="55"/>
      <c r="L107" s="55">
        <v>1</v>
      </c>
      <c r="M107" s="55"/>
      <c r="N107" s="55"/>
      <c r="O107" s="55"/>
      <c r="P107" s="55"/>
      <c r="Q107" s="55"/>
      <c r="R107" s="55"/>
    </row>
    <row r="108" spans="1:18" s="44" customFormat="1" ht="20.100000000000001" customHeight="1" x14ac:dyDescent="0.35">
      <c r="A108" s="52">
        <v>3</v>
      </c>
      <c r="B108" s="38" t="s">
        <v>132</v>
      </c>
      <c r="C108" s="25">
        <v>1994</v>
      </c>
      <c r="D108" s="53"/>
      <c r="E108" s="54">
        <v>4</v>
      </c>
      <c r="F108" s="55">
        <v>4</v>
      </c>
      <c r="G108" s="55">
        <v>0</v>
      </c>
      <c r="H108" s="55">
        <v>0</v>
      </c>
      <c r="I108" s="55">
        <v>0</v>
      </c>
      <c r="J108" s="55">
        <v>20</v>
      </c>
      <c r="K108" s="55"/>
      <c r="L108" s="55"/>
      <c r="M108" s="55">
        <v>1</v>
      </c>
      <c r="N108" s="55"/>
      <c r="O108" s="55"/>
      <c r="P108" s="55"/>
      <c r="Q108" s="55"/>
      <c r="R108" s="55"/>
    </row>
    <row r="109" spans="1:18" ht="20.100000000000001" customHeight="1" x14ac:dyDescent="0.3">
      <c r="A109" s="52">
        <v>4</v>
      </c>
      <c r="B109" s="38" t="s">
        <v>133</v>
      </c>
      <c r="C109" s="25">
        <v>1984</v>
      </c>
      <c r="D109" s="53"/>
      <c r="E109" s="54">
        <v>4</v>
      </c>
      <c r="F109" s="55">
        <v>4</v>
      </c>
      <c r="G109" s="55">
        <v>0</v>
      </c>
      <c r="H109" s="55">
        <v>60</v>
      </c>
      <c r="I109" s="55">
        <v>60</v>
      </c>
      <c r="J109" s="55"/>
      <c r="K109" s="55"/>
      <c r="L109" s="55"/>
      <c r="M109" s="55">
        <v>2</v>
      </c>
      <c r="N109" s="55"/>
      <c r="O109" s="55"/>
      <c r="P109" s="55"/>
      <c r="Q109" s="55"/>
      <c r="R109" s="55"/>
    </row>
    <row r="110" spans="1:18" s="44" customFormat="1" ht="20.100000000000001" customHeight="1" x14ac:dyDescent="0.35">
      <c r="A110" s="52">
        <v>5</v>
      </c>
      <c r="B110" s="38" t="s">
        <v>134</v>
      </c>
      <c r="C110" s="25">
        <v>1984</v>
      </c>
      <c r="D110" s="53"/>
      <c r="E110" s="54">
        <v>4</v>
      </c>
      <c r="F110" s="55">
        <v>4</v>
      </c>
      <c r="G110" s="55">
        <v>0</v>
      </c>
      <c r="H110" s="55">
        <v>48</v>
      </c>
      <c r="I110" s="55">
        <v>48</v>
      </c>
      <c r="J110" s="55">
        <v>50</v>
      </c>
      <c r="K110" s="55"/>
      <c r="L110" s="55"/>
      <c r="M110" s="55">
        <v>2</v>
      </c>
      <c r="N110" s="55"/>
      <c r="O110" s="55">
        <v>2</v>
      </c>
      <c r="P110" s="55"/>
      <c r="Q110" s="55"/>
      <c r="R110" s="55"/>
    </row>
    <row r="111" spans="1:18" ht="20.100000000000001" customHeight="1" x14ac:dyDescent="0.3">
      <c r="A111" s="52">
        <v>6</v>
      </c>
      <c r="B111" s="38" t="s">
        <v>135</v>
      </c>
      <c r="C111" s="25">
        <v>1967</v>
      </c>
      <c r="D111" s="53"/>
      <c r="E111" s="54">
        <v>7</v>
      </c>
      <c r="F111" s="55">
        <v>7</v>
      </c>
      <c r="G111" s="55">
        <v>0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20.100000000000001" customHeight="1" x14ac:dyDescent="0.3">
      <c r="A112" s="52">
        <v>7</v>
      </c>
      <c r="B112" s="38" t="s">
        <v>136</v>
      </c>
      <c r="C112" s="25"/>
      <c r="D112" s="25">
        <v>1966</v>
      </c>
      <c r="E112" s="54">
        <v>2</v>
      </c>
      <c r="F112" s="55">
        <v>2</v>
      </c>
      <c r="G112" s="55">
        <v>0</v>
      </c>
      <c r="H112" s="55">
        <v>50</v>
      </c>
      <c r="I112" s="55">
        <v>50</v>
      </c>
      <c r="J112" s="55">
        <v>20</v>
      </c>
      <c r="K112" s="55"/>
      <c r="L112" s="55"/>
      <c r="M112" s="55"/>
      <c r="N112" s="55"/>
      <c r="O112" s="55"/>
      <c r="P112" s="55"/>
      <c r="Q112" s="55"/>
      <c r="R112" s="55"/>
    </row>
    <row r="113" spans="1:18" ht="20.100000000000001" customHeight="1" x14ac:dyDescent="0.3">
      <c r="A113" s="52">
        <v>8</v>
      </c>
      <c r="B113" s="38" t="s">
        <v>137</v>
      </c>
      <c r="C113" s="25">
        <v>1990</v>
      </c>
      <c r="D113" s="25"/>
      <c r="E113" s="54">
        <v>5</v>
      </c>
      <c r="F113" s="55">
        <v>5</v>
      </c>
      <c r="G113" s="55"/>
      <c r="H113" s="55">
        <v>26</v>
      </c>
      <c r="I113" s="55">
        <v>26</v>
      </c>
      <c r="J113" s="55">
        <v>24</v>
      </c>
      <c r="K113" s="55"/>
      <c r="L113" s="55"/>
      <c r="M113" s="55">
        <v>1</v>
      </c>
      <c r="N113" s="55">
        <v>1</v>
      </c>
      <c r="O113" s="55"/>
      <c r="P113" s="55"/>
      <c r="Q113" s="55"/>
      <c r="R113" s="55"/>
    </row>
    <row r="114" spans="1:18" s="18" customFormat="1" ht="20.100000000000001" customHeight="1" x14ac:dyDescent="0.3">
      <c r="A114" s="52">
        <v>9</v>
      </c>
      <c r="B114" s="38" t="s">
        <v>138</v>
      </c>
      <c r="C114" s="25">
        <v>1978</v>
      </c>
      <c r="D114" s="25"/>
      <c r="E114" s="54">
        <v>5</v>
      </c>
      <c r="F114" s="55">
        <v>5</v>
      </c>
      <c r="G114" s="55"/>
      <c r="H114" s="55"/>
      <c r="I114" s="55"/>
      <c r="J114" s="55">
        <v>50</v>
      </c>
      <c r="K114" s="55"/>
      <c r="L114" s="55"/>
      <c r="M114" s="55"/>
      <c r="N114" s="55">
        <v>1</v>
      </c>
      <c r="O114" s="55">
        <v>1</v>
      </c>
      <c r="P114" s="55"/>
      <c r="Q114" s="55"/>
      <c r="R114" s="55"/>
    </row>
    <row r="115" spans="1:18" s="44" customFormat="1" ht="20.100000000000001" customHeight="1" x14ac:dyDescent="0.35">
      <c r="A115" s="52"/>
      <c r="B115" s="20" t="s">
        <v>139</v>
      </c>
      <c r="C115" s="21"/>
      <c r="D115" s="51"/>
      <c r="E115" s="22">
        <f>SUM(E116:E121)</f>
        <v>24</v>
      </c>
      <c r="F115" s="23">
        <f t="shared" ref="F115:R115" si="25">SUM(F116:F121)</f>
        <v>24</v>
      </c>
      <c r="G115" s="23">
        <f t="shared" si="25"/>
        <v>0</v>
      </c>
      <c r="H115" s="23">
        <f t="shared" si="25"/>
        <v>73</v>
      </c>
      <c r="I115" s="23">
        <f t="shared" si="25"/>
        <v>21</v>
      </c>
      <c r="J115" s="23">
        <f t="shared" si="25"/>
        <v>240</v>
      </c>
      <c r="K115" s="23">
        <f t="shared" si="25"/>
        <v>0</v>
      </c>
      <c r="L115" s="23">
        <f t="shared" si="25"/>
        <v>2</v>
      </c>
      <c r="M115" s="23">
        <f t="shared" si="25"/>
        <v>1</v>
      </c>
      <c r="N115" s="23">
        <f t="shared" si="25"/>
        <v>6</v>
      </c>
      <c r="O115" s="23">
        <f t="shared" si="25"/>
        <v>0</v>
      </c>
      <c r="P115" s="23">
        <f t="shared" si="25"/>
        <v>0</v>
      </c>
      <c r="Q115" s="23">
        <f t="shared" si="25"/>
        <v>0</v>
      </c>
      <c r="R115" s="23">
        <f t="shared" si="25"/>
        <v>0</v>
      </c>
    </row>
    <row r="116" spans="1:18" ht="20.100000000000001" customHeight="1" x14ac:dyDescent="0.3">
      <c r="A116" s="52">
        <v>1</v>
      </c>
      <c r="B116" s="38" t="s">
        <v>140</v>
      </c>
      <c r="C116" s="25">
        <v>1983</v>
      </c>
      <c r="D116" s="25"/>
      <c r="E116" s="54">
        <v>4</v>
      </c>
      <c r="F116" s="55">
        <v>4</v>
      </c>
      <c r="G116" s="55">
        <v>0</v>
      </c>
      <c r="H116" s="55">
        <v>3</v>
      </c>
      <c r="I116" s="55">
        <v>3</v>
      </c>
      <c r="J116" s="55">
        <v>40</v>
      </c>
      <c r="K116" s="55"/>
      <c r="L116" s="55"/>
      <c r="M116" s="55">
        <v>1</v>
      </c>
      <c r="N116" s="55"/>
      <c r="O116" s="55"/>
      <c r="P116" s="55"/>
      <c r="Q116" s="55"/>
      <c r="R116" s="55"/>
    </row>
    <row r="117" spans="1:18" ht="20.100000000000001" customHeight="1" x14ac:dyDescent="0.3">
      <c r="A117" s="52">
        <v>2</v>
      </c>
      <c r="B117" s="38" t="s">
        <v>141</v>
      </c>
      <c r="C117" s="25">
        <v>1980</v>
      </c>
      <c r="D117" s="25"/>
      <c r="E117" s="54">
        <v>4</v>
      </c>
      <c r="F117" s="55">
        <v>4</v>
      </c>
      <c r="G117" s="55"/>
      <c r="H117" s="55">
        <v>0</v>
      </c>
      <c r="I117" s="55">
        <v>0</v>
      </c>
      <c r="J117" s="55">
        <v>40</v>
      </c>
      <c r="K117" s="55"/>
      <c r="L117" s="55"/>
      <c r="M117" s="55"/>
      <c r="N117" s="55">
        <v>2</v>
      </c>
      <c r="O117" s="55"/>
      <c r="P117" s="55"/>
      <c r="Q117" s="55"/>
      <c r="R117" s="59"/>
    </row>
    <row r="118" spans="1:18" s="18" customFormat="1" ht="20.100000000000001" customHeight="1" x14ac:dyDescent="0.3">
      <c r="A118" s="52">
        <v>3</v>
      </c>
      <c r="B118" s="38" t="s">
        <v>142</v>
      </c>
      <c r="C118" s="25">
        <v>1982</v>
      </c>
      <c r="D118" s="25"/>
      <c r="E118" s="54">
        <v>4</v>
      </c>
      <c r="F118" s="55">
        <v>4</v>
      </c>
      <c r="G118" s="55">
        <v>0</v>
      </c>
      <c r="H118" s="55">
        <v>15</v>
      </c>
      <c r="I118" s="55">
        <v>15</v>
      </c>
      <c r="J118" s="55">
        <v>30</v>
      </c>
      <c r="K118" s="55"/>
      <c r="L118" s="55">
        <v>1</v>
      </c>
      <c r="M118" s="55"/>
      <c r="N118" s="55">
        <v>1</v>
      </c>
      <c r="O118" s="55"/>
      <c r="P118" s="55"/>
      <c r="Q118" s="55"/>
      <c r="R118" s="59"/>
    </row>
    <row r="119" spans="1:18" s="44" customFormat="1" ht="20.100000000000001" customHeight="1" x14ac:dyDescent="0.35">
      <c r="A119" s="52">
        <v>4</v>
      </c>
      <c r="B119" s="38" t="s">
        <v>143</v>
      </c>
      <c r="C119" s="25">
        <v>1988</v>
      </c>
      <c r="D119" s="25"/>
      <c r="E119" s="54">
        <v>4</v>
      </c>
      <c r="F119" s="55">
        <v>4</v>
      </c>
      <c r="G119" s="55">
        <v>0</v>
      </c>
      <c r="H119" s="55">
        <v>52</v>
      </c>
      <c r="I119" s="55" t="s">
        <v>144</v>
      </c>
      <c r="J119" s="55">
        <v>30</v>
      </c>
      <c r="K119" s="55"/>
      <c r="L119" s="55">
        <v>1</v>
      </c>
      <c r="M119" s="55"/>
      <c r="N119" s="55">
        <v>1</v>
      </c>
      <c r="O119" s="55"/>
      <c r="P119" s="55"/>
      <c r="Q119" s="55"/>
      <c r="R119" s="55"/>
    </row>
    <row r="120" spans="1:18" ht="20.100000000000001" customHeight="1" x14ac:dyDescent="0.3">
      <c r="A120" s="52">
        <v>5</v>
      </c>
      <c r="B120" s="38" t="s">
        <v>145</v>
      </c>
      <c r="C120" s="25">
        <v>1968</v>
      </c>
      <c r="D120" s="53"/>
      <c r="E120" s="54">
        <v>4</v>
      </c>
      <c r="F120" s="55">
        <v>4</v>
      </c>
      <c r="G120" s="55">
        <v>0</v>
      </c>
      <c r="H120" s="55">
        <v>0</v>
      </c>
      <c r="I120" s="55">
        <v>0</v>
      </c>
      <c r="J120" s="55">
        <v>50</v>
      </c>
      <c r="K120" s="55"/>
      <c r="L120" s="55"/>
      <c r="M120" s="55"/>
      <c r="N120" s="55">
        <v>1</v>
      </c>
      <c r="O120" s="55"/>
      <c r="P120" s="55"/>
      <c r="Q120" s="55"/>
      <c r="R120" s="59"/>
    </row>
    <row r="121" spans="1:18" s="44" customFormat="1" ht="20.100000000000001" customHeight="1" x14ac:dyDescent="0.35">
      <c r="A121" s="52">
        <v>6</v>
      </c>
      <c r="B121" s="38" t="s">
        <v>146</v>
      </c>
      <c r="C121" s="25">
        <v>1987</v>
      </c>
      <c r="D121" s="53"/>
      <c r="E121" s="54">
        <v>4</v>
      </c>
      <c r="F121" s="55">
        <v>4</v>
      </c>
      <c r="G121" s="55">
        <v>0</v>
      </c>
      <c r="H121" s="55">
        <v>3</v>
      </c>
      <c r="I121" s="55">
        <v>3</v>
      </c>
      <c r="J121" s="55">
        <v>50</v>
      </c>
      <c r="K121" s="55"/>
      <c r="L121" s="55"/>
      <c r="M121" s="55"/>
      <c r="N121" s="55">
        <v>1</v>
      </c>
      <c r="O121" s="55"/>
      <c r="P121" s="55"/>
      <c r="Q121" s="55"/>
      <c r="R121" s="55"/>
    </row>
    <row r="122" spans="1:18" ht="20.100000000000001" customHeight="1" x14ac:dyDescent="0.35">
      <c r="A122" s="50"/>
      <c r="B122" s="20" t="s">
        <v>147</v>
      </c>
      <c r="C122" s="21"/>
      <c r="D122" s="51"/>
      <c r="E122" s="22">
        <f t="shared" ref="E122:R122" si="26">SUM(E123:E124)</f>
        <v>11</v>
      </c>
      <c r="F122" s="23">
        <f t="shared" si="26"/>
        <v>11</v>
      </c>
      <c r="G122" s="23">
        <f t="shared" si="26"/>
        <v>0</v>
      </c>
      <c r="H122" s="23">
        <f t="shared" si="26"/>
        <v>84</v>
      </c>
      <c r="I122" s="23">
        <f t="shared" si="26"/>
        <v>84</v>
      </c>
      <c r="J122" s="23">
        <f t="shared" si="26"/>
        <v>80</v>
      </c>
      <c r="K122" s="23">
        <f t="shared" si="26"/>
        <v>0</v>
      </c>
      <c r="L122" s="23">
        <f t="shared" si="26"/>
        <v>0</v>
      </c>
      <c r="M122" s="23">
        <f t="shared" si="26"/>
        <v>3</v>
      </c>
      <c r="N122" s="23">
        <f t="shared" si="26"/>
        <v>1</v>
      </c>
      <c r="O122" s="23">
        <f t="shared" si="26"/>
        <v>2</v>
      </c>
      <c r="P122" s="23">
        <f t="shared" si="26"/>
        <v>0</v>
      </c>
      <c r="Q122" s="23">
        <f t="shared" si="26"/>
        <v>0</v>
      </c>
      <c r="R122" s="23">
        <f t="shared" si="26"/>
        <v>0</v>
      </c>
    </row>
    <row r="123" spans="1:18" s="18" customFormat="1" ht="20.100000000000001" customHeight="1" x14ac:dyDescent="0.3">
      <c r="A123" s="52">
        <v>1</v>
      </c>
      <c r="B123" s="38" t="s">
        <v>148</v>
      </c>
      <c r="C123" s="25">
        <v>1986</v>
      </c>
      <c r="D123" s="53"/>
      <c r="E123" s="54">
        <v>5</v>
      </c>
      <c r="F123" s="55">
        <v>5</v>
      </c>
      <c r="G123" s="55">
        <v>0</v>
      </c>
      <c r="H123" s="55">
        <v>49</v>
      </c>
      <c r="I123" s="55">
        <v>49</v>
      </c>
      <c r="J123" s="55">
        <v>30</v>
      </c>
      <c r="K123" s="55"/>
      <c r="L123" s="55"/>
      <c r="M123" s="55">
        <v>3</v>
      </c>
      <c r="N123" s="55"/>
      <c r="O123" s="55"/>
      <c r="P123" s="55"/>
      <c r="Q123" s="55"/>
      <c r="R123" s="55"/>
    </row>
    <row r="124" spans="1:18" s="18" customFormat="1" ht="20.100000000000001" customHeight="1" x14ac:dyDescent="0.3">
      <c r="A124" s="52">
        <v>2</v>
      </c>
      <c r="B124" s="38" t="s">
        <v>149</v>
      </c>
      <c r="C124" s="25">
        <v>1974</v>
      </c>
      <c r="D124" s="53"/>
      <c r="E124" s="54">
        <v>6</v>
      </c>
      <c r="F124" s="55">
        <v>6</v>
      </c>
      <c r="G124" s="55">
        <v>0</v>
      </c>
      <c r="H124" s="55">
        <v>35</v>
      </c>
      <c r="I124" s="55">
        <v>35</v>
      </c>
      <c r="J124" s="55">
        <v>50</v>
      </c>
      <c r="K124" s="55"/>
      <c r="L124" s="55"/>
      <c r="M124" s="55"/>
      <c r="N124" s="55">
        <v>1</v>
      </c>
      <c r="O124" s="55">
        <v>2</v>
      </c>
      <c r="P124" s="55"/>
      <c r="Q124" s="55"/>
      <c r="R124" s="55"/>
    </row>
    <row r="125" spans="1:18" ht="20.100000000000001" customHeight="1" x14ac:dyDescent="0.3">
      <c r="A125" s="52"/>
      <c r="B125" s="20" t="s">
        <v>150</v>
      </c>
      <c r="C125" s="25"/>
      <c r="D125" s="53"/>
      <c r="E125" s="46">
        <f>SUM(E126:E131)</f>
        <v>25</v>
      </c>
      <c r="F125" s="47">
        <f t="shared" ref="F125:R125" si="27">SUM(F126:F131)</f>
        <v>25</v>
      </c>
      <c r="G125" s="47">
        <f t="shared" si="27"/>
        <v>0</v>
      </c>
      <c r="H125" s="47">
        <f t="shared" si="27"/>
        <v>126</v>
      </c>
      <c r="I125" s="47">
        <f t="shared" si="27"/>
        <v>126</v>
      </c>
      <c r="J125" s="47">
        <f t="shared" si="27"/>
        <v>148</v>
      </c>
      <c r="K125" s="47">
        <f t="shared" si="27"/>
        <v>0</v>
      </c>
      <c r="L125" s="47">
        <f t="shared" si="27"/>
        <v>5</v>
      </c>
      <c r="M125" s="47">
        <f t="shared" si="27"/>
        <v>2</v>
      </c>
      <c r="N125" s="47">
        <f t="shared" si="27"/>
        <v>0</v>
      </c>
      <c r="O125" s="47">
        <f t="shared" si="27"/>
        <v>2</v>
      </c>
      <c r="P125" s="47">
        <f t="shared" si="27"/>
        <v>0</v>
      </c>
      <c r="Q125" s="47">
        <f t="shared" si="27"/>
        <v>0</v>
      </c>
      <c r="R125" s="47">
        <f t="shared" si="27"/>
        <v>0</v>
      </c>
    </row>
    <row r="126" spans="1:18" ht="20.100000000000001" customHeight="1" x14ac:dyDescent="0.3">
      <c r="A126" s="52">
        <v>1</v>
      </c>
      <c r="B126" s="38" t="s">
        <v>151</v>
      </c>
      <c r="C126" s="25">
        <v>1986</v>
      </c>
      <c r="D126" s="53"/>
      <c r="E126" s="54">
        <v>4</v>
      </c>
      <c r="F126" s="55">
        <v>4</v>
      </c>
      <c r="G126" s="55">
        <v>0</v>
      </c>
      <c r="H126" s="55">
        <v>10</v>
      </c>
      <c r="I126" s="55">
        <v>10</v>
      </c>
      <c r="J126" s="55">
        <v>40</v>
      </c>
      <c r="K126" s="55"/>
      <c r="L126" s="55"/>
      <c r="M126" s="55">
        <v>1</v>
      </c>
      <c r="N126" s="55"/>
      <c r="O126" s="55"/>
      <c r="P126" s="55"/>
      <c r="Q126" s="55"/>
      <c r="R126" s="55"/>
    </row>
    <row r="127" spans="1:18" ht="20.100000000000001" customHeight="1" x14ac:dyDescent="0.3">
      <c r="A127" s="52">
        <v>2</v>
      </c>
      <c r="B127" s="38" t="s">
        <v>152</v>
      </c>
      <c r="C127" s="25">
        <v>1988</v>
      </c>
      <c r="D127" s="53"/>
      <c r="E127" s="54">
        <v>4</v>
      </c>
      <c r="F127" s="55">
        <v>4</v>
      </c>
      <c r="G127" s="55">
        <v>0</v>
      </c>
      <c r="H127" s="55">
        <v>0</v>
      </c>
      <c r="I127" s="55">
        <v>0</v>
      </c>
      <c r="J127" s="55">
        <v>30</v>
      </c>
      <c r="K127" s="55"/>
      <c r="L127" s="55">
        <v>1</v>
      </c>
      <c r="M127" s="55"/>
      <c r="N127" s="55"/>
      <c r="O127" s="55"/>
      <c r="P127" s="55"/>
      <c r="Q127" s="55"/>
      <c r="R127" s="59"/>
    </row>
    <row r="128" spans="1:18" ht="20.100000000000001" customHeight="1" x14ac:dyDescent="0.3">
      <c r="A128" s="52">
        <v>3</v>
      </c>
      <c r="B128" s="38" t="s">
        <v>153</v>
      </c>
      <c r="C128" s="25">
        <v>1989</v>
      </c>
      <c r="D128" s="53"/>
      <c r="E128" s="54">
        <v>3</v>
      </c>
      <c r="F128" s="55">
        <v>3</v>
      </c>
      <c r="G128" s="55">
        <v>0</v>
      </c>
      <c r="H128" s="55">
        <v>15</v>
      </c>
      <c r="I128" s="55">
        <v>15</v>
      </c>
      <c r="J128" s="55">
        <v>35</v>
      </c>
      <c r="K128" s="55"/>
      <c r="L128" s="55">
        <v>1</v>
      </c>
      <c r="M128" s="55"/>
      <c r="N128" s="55"/>
      <c r="O128" s="55"/>
      <c r="P128" s="55"/>
      <c r="Q128" s="55"/>
      <c r="R128" s="55"/>
    </row>
    <row r="129" spans="1:18" ht="20.100000000000001" customHeight="1" x14ac:dyDescent="0.3">
      <c r="A129" s="52">
        <v>4</v>
      </c>
      <c r="B129" s="38" t="s">
        <v>154</v>
      </c>
      <c r="C129" s="25">
        <v>1992</v>
      </c>
      <c r="D129" s="53"/>
      <c r="E129" s="54">
        <v>3</v>
      </c>
      <c r="F129" s="55">
        <v>3</v>
      </c>
      <c r="G129" s="55">
        <v>0</v>
      </c>
      <c r="H129" s="55">
        <v>54</v>
      </c>
      <c r="I129" s="55">
        <v>54</v>
      </c>
      <c r="J129" s="55">
        <v>0</v>
      </c>
      <c r="K129" s="55"/>
      <c r="L129" s="55">
        <v>1</v>
      </c>
      <c r="M129" s="55"/>
      <c r="N129" s="55"/>
      <c r="O129" s="55"/>
      <c r="P129" s="55"/>
      <c r="Q129" s="55"/>
      <c r="R129" s="59"/>
    </row>
    <row r="130" spans="1:18" ht="20.100000000000001" customHeight="1" x14ac:dyDescent="0.3">
      <c r="A130" s="52">
        <v>5</v>
      </c>
      <c r="B130" s="38" t="s">
        <v>155</v>
      </c>
      <c r="C130" s="25">
        <v>1992</v>
      </c>
      <c r="D130" s="53"/>
      <c r="E130" s="54">
        <v>4</v>
      </c>
      <c r="F130" s="55">
        <v>4</v>
      </c>
      <c r="G130" s="55">
        <v>0</v>
      </c>
      <c r="H130" s="55">
        <v>37</v>
      </c>
      <c r="I130" s="55">
        <v>37</v>
      </c>
      <c r="J130" s="55">
        <v>13</v>
      </c>
      <c r="K130" s="55"/>
      <c r="L130" s="55">
        <v>1</v>
      </c>
      <c r="M130" s="55"/>
      <c r="N130" s="55"/>
      <c r="O130" s="55"/>
      <c r="P130" s="55"/>
      <c r="Q130" s="55"/>
      <c r="R130" s="55"/>
    </row>
    <row r="131" spans="1:18" s="44" customFormat="1" ht="20.100000000000001" customHeight="1" x14ac:dyDescent="0.35">
      <c r="A131" s="52">
        <v>6</v>
      </c>
      <c r="B131" s="38" t="s">
        <v>156</v>
      </c>
      <c r="C131" s="25">
        <v>1976</v>
      </c>
      <c r="D131" s="53"/>
      <c r="E131" s="54">
        <v>7</v>
      </c>
      <c r="F131" s="55">
        <v>7</v>
      </c>
      <c r="G131" s="55">
        <v>0</v>
      </c>
      <c r="H131" s="55">
        <v>10</v>
      </c>
      <c r="I131" s="55">
        <v>10</v>
      </c>
      <c r="J131" s="55">
        <v>30</v>
      </c>
      <c r="K131" s="55"/>
      <c r="L131" s="55">
        <v>1</v>
      </c>
      <c r="M131" s="55">
        <v>1</v>
      </c>
      <c r="N131" s="55"/>
      <c r="O131" s="55">
        <v>2</v>
      </c>
      <c r="P131" s="55"/>
      <c r="Q131" s="55"/>
      <c r="R131" s="55"/>
    </row>
    <row r="132" spans="1:18" ht="20.100000000000001" customHeight="1" x14ac:dyDescent="0.3">
      <c r="A132" s="58" t="s">
        <v>157</v>
      </c>
      <c r="B132" s="14" t="s">
        <v>158</v>
      </c>
      <c r="C132" s="15"/>
      <c r="D132" s="45"/>
      <c r="E132" s="22">
        <f>E133+E137+E139+E141+E143+E145</f>
        <v>26</v>
      </c>
      <c r="F132" s="23">
        <f t="shared" ref="F132:R132" si="28">F133+F137+F139+F141+F143+F145</f>
        <v>26</v>
      </c>
      <c r="G132" s="23">
        <f t="shared" si="28"/>
        <v>0</v>
      </c>
      <c r="H132" s="23">
        <f t="shared" si="28"/>
        <v>157</v>
      </c>
      <c r="I132" s="23">
        <f t="shared" si="28"/>
        <v>145</v>
      </c>
      <c r="J132" s="23">
        <f t="shared" si="28"/>
        <v>138</v>
      </c>
      <c r="K132" s="23">
        <f t="shared" si="28"/>
        <v>50</v>
      </c>
      <c r="L132" s="23">
        <f t="shared" si="28"/>
        <v>4</v>
      </c>
      <c r="M132" s="23">
        <f t="shared" si="28"/>
        <v>1</v>
      </c>
      <c r="N132" s="23">
        <f t="shared" si="28"/>
        <v>1</v>
      </c>
      <c r="O132" s="23">
        <f t="shared" si="28"/>
        <v>0</v>
      </c>
      <c r="P132" s="23">
        <f t="shared" si="28"/>
        <v>0</v>
      </c>
      <c r="Q132" s="23">
        <f t="shared" si="28"/>
        <v>0</v>
      </c>
      <c r="R132" s="23">
        <f t="shared" si="28"/>
        <v>0</v>
      </c>
    </row>
    <row r="133" spans="1:18" s="18" customFormat="1" ht="20.100000000000001" customHeight="1" x14ac:dyDescent="0.3">
      <c r="A133" s="52"/>
      <c r="B133" s="20" t="s">
        <v>159</v>
      </c>
      <c r="C133" s="21"/>
      <c r="D133" s="51"/>
      <c r="E133" s="22">
        <f>SUM(E134:E136)</f>
        <v>9</v>
      </c>
      <c r="F133" s="23">
        <f t="shared" ref="F133:R133" si="29">SUM(F134:F136)</f>
        <v>9</v>
      </c>
      <c r="G133" s="23">
        <f t="shared" si="29"/>
        <v>0</v>
      </c>
      <c r="H133" s="23">
        <f t="shared" si="29"/>
        <v>35</v>
      </c>
      <c r="I133" s="23">
        <f t="shared" si="29"/>
        <v>31</v>
      </c>
      <c r="J133" s="23">
        <f t="shared" si="29"/>
        <v>0</v>
      </c>
      <c r="K133" s="23">
        <f t="shared" si="29"/>
        <v>50</v>
      </c>
      <c r="L133" s="23">
        <f t="shared" si="29"/>
        <v>0</v>
      </c>
      <c r="M133" s="23">
        <f t="shared" si="29"/>
        <v>0</v>
      </c>
      <c r="N133" s="23">
        <f t="shared" si="29"/>
        <v>0</v>
      </c>
      <c r="O133" s="23">
        <f t="shared" si="29"/>
        <v>0</v>
      </c>
      <c r="P133" s="23">
        <f t="shared" si="29"/>
        <v>0</v>
      </c>
      <c r="Q133" s="23">
        <f t="shared" si="29"/>
        <v>0</v>
      </c>
      <c r="R133" s="23">
        <f t="shared" si="29"/>
        <v>0</v>
      </c>
    </row>
    <row r="134" spans="1:18" s="44" customFormat="1" ht="20.100000000000001" customHeight="1" x14ac:dyDescent="0.35">
      <c r="A134" s="52">
        <v>1</v>
      </c>
      <c r="B134" s="24" t="s">
        <v>160</v>
      </c>
      <c r="C134" s="25">
        <v>1994</v>
      </c>
      <c r="D134" s="53"/>
      <c r="E134" s="54">
        <v>3</v>
      </c>
      <c r="F134" s="55">
        <v>3</v>
      </c>
      <c r="G134" s="55"/>
      <c r="H134" s="55">
        <v>30</v>
      </c>
      <c r="I134" s="55">
        <v>30</v>
      </c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20.100000000000001" customHeight="1" x14ac:dyDescent="0.3">
      <c r="A135" s="52">
        <v>2</v>
      </c>
      <c r="B135" s="24" t="s">
        <v>148</v>
      </c>
      <c r="C135" s="25">
        <v>1994</v>
      </c>
      <c r="D135" s="53"/>
      <c r="E135" s="54">
        <v>3</v>
      </c>
      <c r="F135" s="55">
        <v>3</v>
      </c>
      <c r="G135" s="55"/>
      <c r="H135" s="55"/>
      <c r="I135" s="55"/>
      <c r="J135" s="55"/>
      <c r="K135" s="55">
        <v>50</v>
      </c>
      <c r="L135" s="55"/>
      <c r="M135" s="55"/>
      <c r="N135" s="55"/>
      <c r="O135" s="55"/>
      <c r="P135" s="55"/>
      <c r="Q135" s="55"/>
      <c r="R135" s="55"/>
    </row>
    <row r="136" spans="1:18" ht="20.100000000000001" customHeight="1" x14ac:dyDescent="0.3">
      <c r="A136" s="52">
        <v>3</v>
      </c>
      <c r="B136" s="24" t="s">
        <v>161</v>
      </c>
      <c r="C136" s="25">
        <v>1990</v>
      </c>
      <c r="D136" s="53"/>
      <c r="E136" s="54">
        <v>3</v>
      </c>
      <c r="F136" s="55">
        <v>3</v>
      </c>
      <c r="G136" s="55"/>
      <c r="H136" s="55">
        <v>5</v>
      </c>
      <c r="I136" s="55">
        <v>1</v>
      </c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20.100000000000001" customHeight="1" x14ac:dyDescent="0.3">
      <c r="A137" s="52"/>
      <c r="B137" s="20" t="s">
        <v>162</v>
      </c>
      <c r="C137" s="21"/>
      <c r="D137" s="51"/>
      <c r="E137" s="22">
        <f>E138</f>
        <v>3</v>
      </c>
      <c r="F137" s="23">
        <f t="shared" ref="F137:R137" si="30">F138</f>
        <v>3</v>
      </c>
      <c r="G137" s="23">
        <f t="shared" si="30"/>
        <v>0</v>
      </c>
      <c r="H137" s="23">
        <f t="shared" si="30"/>
        <v>15</v>
      </c>
      <c r="I137" s="23">
        <f t="shared" si="30"/>
        <v>7</v>
      </c>
      <c r="J137" s="23">
        <f t="shared" si="30"/>
        <v>35</v>
      </c>
      <c r="K137" s="23">
        <f t="shared" si="30"/>
        <v>0</v>
      </c>
      <c r="L137" s="23">
        <f t="shared" si="30"/>
        <v>1</v>
      </c>
      <c r="M137" s="23">
        <f t="shared" si="30"/>
        <v>0</v>
      </c>
      <c r="N137" s="23">
        <f t="shared" si="30"/>
        <v>0</v>
      </c>
      <c r="O137" s="23">
        <f t="shared" si="30"/>
        <v>0</v>
      </c>
      <c r="P137" s="23">
        <f t="shared" si="30"/>
        <v>0</v>
      </c>
      <c r="Q137" s="23">
        <f t="shared" si="30"/>
        <v>0</v>
      </c>
      <c r="R137" s="23">
        <f t="shared" si="30"/>
        <v>0</v>
      </c>
    </row>
    <row r="138" spans="1:18" ht="20.100000000000001" customHeight="1" x14ac:dyDescent="0.3">
      <c r="A138" s="52">
        <v>1</v>
      </c>
      <c r="B138" s="24" t="s">
        <v>163</v>
      </c>
      <c r="C138" s="25">
        <v>1994</v>
      </c>
      <c r="D138" s="61"/>
      <c r="E138" s="54">
        <v>3</v>
      </c>
      <c r="F138" s="59">
        <v>3</v>
      </c>
      <c r="G138" s="59"/>
      <c r="H138" s="59">
        <v>15</v>
      </c>
      <c r="I138" s="59">
        <v>7</v>
      </c>
      <c r="J138" s="59">
        <v>35</v>
      </c>
      <c r="K138" s="59"/>
      <c r="L138" s="59">
        <v>1</v>
      </c>
      <c r="M138" s="59"/>
      <c r="N138" s="59"/>
      <c r="O138" s="59"/>
      <c r="P138" s="59"/>
      <c r="Q138" s="59"/>
      <c r="R138" s="59"/>
    </row>
    <row r="139" spans="1:18" ht="20.100000000000001" customHeight="1" x14ac:dyDescent="0.3">
      <c r="A139" s="52"/>
      <c r="B139" s="20" t="s">
        <v>164</v>
      </c>
      <c r="C139" s="21"/>
      <c r="D139" s="51"/>
      <c r="E139" s="22">
        <f>E140</f>
        <v>3</v>
      </c>
      <c r="F139" s="23">
        <f t="shared" ref="F139:R139" si="31">F140</f>
        <v>3</v>
      </c>
      <c r="G139" s="23">
        <f t="shared" si="31"/>
        <v>0</v>
      </c>
      <c r="H139" s="23">
        <f t="shared" si="31"/>
        <v>30</v>
      </c>
      <c r="I139" s="23">
        <f t="shared" si="31"/>
        <v>30</v>
      </c>
      <c r="J139" s="23">
        <f t="shared" si="31"/>
        <v>20</v>
      </c>
      <c r="K139" s="23">
        <f t="shared" si="31"/>
        <v>0</v>
      </c>
      <c r="L139" s="23">
        <f t="shared" si="31"/>
        <v>1</v>
      </c>
      <c r="M139" s="23">
        <f t="shared" si="31"/>
        <v>0</v>
      </c>
      <c r="N139" s="23">
        <f t="shared" si="31"/>
        <v>0</v>
      </c>
      <c r="O139" s="23">
        <f t="shared" si="31"/>
        <v>0</v>
      </c>
      <c r="P139" s="23">
        <f t="shared" si="31"/>
        <v>0</v>
      </c>
      <c r="Q139" s="23">
        <f t="shared" si="31"/>
        <v>0</v>
      </c>
      <c r="R139" s="23">
        <f t="shared" si="31"/>
        <v>0</v>
      </c>
    </row>
    <row r="140" spans="1:18" ht="20.100000000000001" customHeight="1" x14ac:dyDescent="0.3">
      <c r="A140" s="52">
        <v>1</v>
      </c>
      <c r="B140" s="24" t="s">
        <v>165</v>
      </c>
      <c r="C140" s="25">
        <v>1992</v>
      </c>
      <c r="D140" s="53"/>
      <c r="E140" s="54">
        <v>3</v>
      </c>
      <c r="F140" s="55">
        <v>3</v>
      </c>
      <c r="G140" s="55"/>
      <c r="H140" s="55">
        <v>30</v>
      </c>
      <c r="I140" s="55">
        <v>30</v>
      </c>
      <c r="J140" s="55">
        <v>20</v>
      </c>
      <c r="K140" s="55"/>
      <c r="L140" s="55">
        <v>1</v>
      </c>
      <c r="M140" s="55"/>
      <c r="N140" s="55"/>
      <c r="O140" s="55"/>
      <c r="P140" s="55"/>
      <c r="Q140" s="55"/>
      <c r="R140" s="55"/>
    </row>
    <row r="141" spans="1:18" ht="20.100000000000001" customHeight="1" x14ac:dyDescent="0.3">
      <c r="A141" s="52"/>
      <c r="B141" s="20" t="s">
        <v>166</v>
      </c>
      <c r="C141" s="25"/>
      <c r="D141" s="53"/>
      <c r="E141" s="46">
        <f>E142</f>
        <v>4</v>
      </c>
      <c r="F141" s="47">
        <f t="shared" ref="F141:R141" si="32">F142</f>
        <v>4</v>
      </c>
      <c r="G141" s="47">
        <f t="shared" si="32"/>
        <v>0</v>
      </c>
      <c r="H141" s="47">
        <f t="shared" si="32"/>
        <v>30</v>
      </c>
      <c r="I141" s="47">
        <f t="shared" si="32"/>
        <v>30</v>
      </c>
      <c r="J141" s="47">
        <f t="shared" si="32"/>
        <v>20</v>
      </c>
      <c r="K141" s="47">
        <f t="shared" si="32"/>
        <v>0</v>
      </c>
      <c r="L141" s="47">
        <f t="shared" si="32"/>
        <v>1</v>
      </c>
      <c r="M141" s="47">
        <f t="shared" si="32"/>
        <v>0</v>
      </c>
      <c r="N141" s="47">
        <f t="shared" si="32"/>
        <v>0</v>
      </c>
      <c r="O141" s="47">
        <f t="shared" si="32"/>
        <v>0</v>
      </c>
      <c r="P141" s="47">
        <f t="shared" si="32"/>
        <v>0</v>
      </c>
      <c r="Q141" s="47">
        <f t="shared" si="32"/>
        <v>0</v>
      </c>
      <c r="R141" s="47">
        <f t="shared" si="32"/>
        <v>0</v>
      </c>
    </row>
    <row r="142" spans="1:18" ht="20.100000000000001" customHeight="1" x14ac:dyDescent="0.3">
      <c r="A142" s="52">
        <v>1</v>
      </c>
      <c r="B142" s="24" t="s">
        <v>167</v>
      </c>
      <c r="C142" s="25">
        <v>1993</v>
      </c>
      <c r="D142" s="53"/>
      <c r="E142" s="54">
        <v>4</v>
      </c>
      <c r="F142" s="55">
        <v>4</v>
      </c>
      <c r="G142" s="55"/>
      <c r="H142" s="55">
        <v>30</v>
      </c>
      <c r="I142" s="55">
        <v>30</v>
      </c>
      <c r="J142" s="55">
        <v>20</v>
      </c>
      <c r="K142" s="55"/>
      <c r="L142" s="55">
        <v>1</v>
      </c>
      <c r="M142" s="55"/>
      <c r="N142" s="55"/>
      <c r="O142" s="55"/>
      <c r="P142" s="55"/>
      <c r="Q142" s="55"/>
      <c r="R142" s="55"/>
    </row>
    <row r="143" spans="1:18" ht="20.100000000000001" customHeight="1" x14ac:dyDescent="0.3">
      <c r="A143" s="52"/>
      <c r="B143" s="20" t="s">
        <v>168</v>
      </c>
      <c r="C143" s="25"/>
      <c r="D143" s="53"/>
      <c r="E143" s="22">
        <f>E144</f>
        <v>3</v>
      </c>
      <c r="F143" s="23">
        <f t="shared" ref="F143:R143" si="33">F144</f>
        <v>3</v>
      </c>
      <c r="G143" s="23">
        <f t="shared" si="33"/>
        <v>0</v>
      </c>
      <c r="H143" s="23">
        <f t="shared" si="33"/>
        <v>14</v>
      </c>
      <c r="I143" s="23">
        <f t="shared" si="33"/>
        <v>14</v>
      </c>
      <c r="J143" s="23">
        <f t="shared" si="33"/>
        <v>36</v>
      </c>
      <c r="K143" s="23">
        <f t="shared" si="33"/>
        <v>0</v>
      </c>
      <c r="L143" s="23">
        <f t="shared" si="33"/>
        <v>0</v>
      </c>
      <c r="M143" s="23">
        <f t="shared" si="33"/>
        <v>1</v>
      </c>
      <c r="N143" s="23">
        <f t="shared" si="33"/>
        <v>1</v>
      </c>
      <c r="O143" s="23">
        <f t="shared" si="33"/>
        <v>0</v>
      </c>
      <c r="P143" s="23">
        <f t="shared" si="33"/>
        <v>0</v>
      </c>
      <c r="Q143" s="23">
        <f t="shared" si="33"/>
        <v>0</v>
      </c>
      <c r="R143" s="23">
        <f t="shared" si="33"/>
        <v>0</v>
      </c>
    </row>
    <row r="144" spans="1:18" s="44" customFormat="1" ht="20.100000000000001" customHeight="1" x14ac:dyDescent="0.35">
      <c r="A144" s="52">
        <v>1</v>
      </c>
      <c r="B144" s="24" t="s">
        <v>169</v>
      </c>
      <c r="C144" s="25">
        <v>1981</v>
      </c>
      <c r="D144" s="53"/>
      <c r="E144" s="54">
        <v>3</v>
      </c>
      <c r="F144" s="55">
        <v>3</v>
      </c>
      <c r="G144" s="55"/>
      <c r="H144" s="55">
        <v>14</v>
      </c>
      <c r="I144" s="55">
        <v>14</v>
      </c>
      <c r="J144" s="55">
        <v>36</v>
      </c>
      <c r="K144" s="55"/>
      <c r="L144" s="55"/>
      <c r="M144" s="55">
        <v>1</v>
      </c>
      <c r="N144" s="55">
        <v>1</v>
      </c>
      <c r="O144" s="55"/>
      <c r="P144" s="55"/>
      <c r="Q144" s="55"/>
      <c r="R144" s="55"/>
    </row>
    <row r="145" spans="1:18" s="44" customFormat="1" ht="20.100000000000001" customHeight="1" x14ac:dyDescent="0.35">
      <c r="A145" s="52"/>
      <c r="B145" s="20" t="s">
        <v>170</v>
      </c>
      <c r="C145" s="21"/>
      <c r="D145" s="51"/>
      <c r="E145" s="22">
        <f>E146</f>
        <v>4</v>
      </c>
      <c r="F145" s="23">
        <f t="shared" ref="F145:R145" si="34">F146</f>
        <v>4</v>
      </c>
      <c r="G145" s="23">
        <f t="shared" si="34"/>
        <v>0</v>
      </c>
      <c r="H145" s="23">
        <f t="shared" si="34"/>
        <v>33</v>
      </c>
      <c r="I145" s="23">
        <f t="shared" si="34"/>
        <v>33</v>
      </c>
      <c r="J145" s="23">
        <f t="shared" si="34"/>
        <v>27</v>
      </c>
      <c r="K145" s="23">
        <f t="shared" si="34"/>
        <v>0</v>
      </c>
      <c r="L145" s="23">
        <f t="shared" si="34"/>
        <v>1</v>
      </c>
      <c r="M145" s="23">
        <f t="shared" si="34"/>
        <v>0</v>
      </c>
      <c r="N145" s="23">
        <f t="shared" si="34"/>
        <v>0</v>
      </c>
      <c r="O145" s="23">
        <f t="shared" si="34"/>
        <v>0</v>
      </c>
      <c r="P145" s="23">
        <f t="shared" si="34"/>
        <v>0</v>
      </c>
      <c r="Q145" s="23">
        <f t="shared" si="34"/>
        <v>0</v>
      </c>
      <c r="R145" s="23">
        <f t="shared" si="34"/>
        <v>0</v>
      </c>
    </row>
    <row r="146" spans="1:18" s="44" customFormat="1" ht="20.100000000000001" customHeight="1" x14ac:dyDescent="0.35">
      <c r="A146" s="52">
        <v>1</v>
      </c>
      <c r="B146" s="24" t="s">
        <v>171</v>
      </c>
      <c r="C146" s="25">
        <v>1988</v>
      </c>
      <c r="D146" s="53"/>
      <c r="E146" s="54">
        <f>F146+G146</f>
        <v>4</v>
      </c>
      <c r="F146" s="55">
        <v>4</v>
      </c>
      <c r="G146" s="55"/>
      <c r="H146" s="55">
        <v>33</v>
      </c>
      <c r="I146" s="55">
        <v>33</v>
      </c>
      <c r="J146" s="55">
        <v>27</v>
      </c>
      <c r="K146" s="55"/>
      <c r="L146" s="55">
        <v>1</v>
      </c>
      <c r="M146" s="55"/>
      <c r="N146" s="55"/>
      <c r="O146" s="55"/>
      <c r="P146" s="55"/>
      <c r="Q146" s="55"/>
      <c r="R146" s="55"/>
    </row>
    <row r="147" spans="1:18" ht="20.100000000000001" customHeight="1" x14ac:dyDescent="0.3">
      <c r="A147" s="58" t="s">
        <v>172</v>
      </c>
      <c r="B147" s="14" t="s">
        <v>173</v>
      </c>
      <c r="C147" s="25"/>
      <c r="D147" s="53"/>
      <c r="E147" s="22">
        <f>E151+E154+E157+E160+E162+E164+E148</f>
        <v>46</v>
      </c>
      <c r="F147" s="23">
        <f t="shared" ref="F147:R147" si="35">F151+F154+F157+F160+F162+F164+F148</f>
        <v>46</v>
      </c>
      <c r="G147" s="23">
        <f t="shared" si="35"/>
        <v>0</v>
      </c>
      <c r="H147" s="23">
        <f t="shared" si="35"/>
        <v>173</v>
      </c>
      <c r="I147" s="23">
        <f t="shared" si="35"/>
        <v>173</v>
      </c>
      <c r="J147" s="23">
        <f t="shared" si="35"/>
        <v>126</v>
      </c>
      <c r="K147" s="23">
        <f t="shared" si="35"/>
        <v>250</v>
      </c>
      <c r="L147" s="23">
        <f t="shared" si="35"/>
        <v>5</v>
      </c>
      <c r="M147" s="23">
        <f t="shared" si="35"/>
        <v>5</v>
      </c>
      <c r="N147" s="23">
        <f t="shared" si="35"/>
        <v>3</v>
      </c>
      <c r="O147" s="23">
        <f t="shared" si="35"/>
        <v>3</v>
      </c>
      <c r="P147" s="23">
        <f t="shared" si="35"/>
        <v>0</v>
      </c>
      <c r="Q147" s="23">
        <f t="shared" si="35"/>
        <v>0</v>
      </c>
      <c r="R147" s="23">
        <f t="shared" si="35"/>
        <v>0</v>
      </c>
    </row>
    <row r="148" spans="1:18" ht="20.100000000000001" customHeight="1" x14ac:dyDescent="0.3">
      <c r="A148" s="58"/>
      <c r="B148" s="20" t="s">
        <v>174</v>
      </c>
      <c r="C148" s="25"/>
      <c r="D148" s="53"/>
      <c r="E148" s="22">
        <f>E149+E150</f>
        <v>6</v>
      </c>
      <c r="F148" s="23">
        <f t="shared" ref="F148:R148" si="36">F149+F150</f>
        <v>6</v>
      </c>
      <c r="G148" s="23">
        <f t="shared" si="36"/>
        <v>0</v>
      </c>
      <c r="H148" s="23">
        <f t="shared" si="36"/>
        <v>0</v>
      </c>
      <c r="I148" s="23">
        <f t="shared" si="36"/>
        <v>0</v>
      </c>
      <c r="J148" s="23">
        <f t="shared" si="36"/>
        <v>0</v>
      </c>
      <c r="K148" s="23">
        <f t="shared" si="36"/>
        <v>100</v>
      </c>
      <c r="L148" s="23">
        <f t="shared" si="36"/>
        <v>1</v>
      </c>
      <c r="M148" s="23">
        <f t="shared" si="36"/>
        <v>0</v>
      </c>
      <c r="N148" s="23">
        <f t="shared" si="36"/>
        <v>0</v>
      </c>
      <c r="O148" s="23">
        <f t="shared" si="36"/>
        <v>0</v>
      </c>
      <c r="P148" s="23">
        <f t="shared" si="36"/>
        <v>0</v>
      </c>
      <c r="Q148" s="23">
        <f t="shared" si="36"/>
        <v>0</v>
      </c>
      <c r="R148" s="23">
        <f t="shared" si="36"/>
        <v>0</v>
      </c>
    </row>
    <row r="149" spans="1:18" ht="20.100000000000001" customHeight="1" x14ac:dyDescent="0.3">
      <c r="A149" s="52">
        <v>1</v>
      </c>
      <c r="B149" s="42" t="s">
        <v>175</v>
      </c>
      <c r="C149" s="62" t="s">
        <v>176</v>
      </c>
      <c r="D149" s="53"/>
      <c r="E149" s="63">
        <v>3</v>
      </c>
      <c r="F149" s="59">
        <v>3</v>
      </c>
      <c r="G149" s="59"/>
      <c r="H149" s="59"/>
      <c r="I149" s="59"/>
      <c r="J149" s="59"/>
      <c r="K149" s="59">
        <v>50</v>
      </c>
      <c r="L149" s="59">
        <v>1</v>
      </c>
      <c r="M149" s="59"/>
      <c r="N149" s="59"/>
      <c r="O149" s="59"/>
      <c r="P149" s="59"/>
      <c r="Q149" s="59"/>
      <c r="R149" s="59"/>
    </row>
    <row r="150" spans="1:18" ht="20.100000000000001" customHeight="1" x14ac:dyDescent="0.3">
      <c r="A150" s="52">
        <v>2</v>
      </c>
      <c r="B150" s="42" t="s">
        <v>177</v>
      </c>
      <c r="C150" s="62">
        <v>32874</v>
      </c>
      <c r="D150" s="53"/>
      <c r="E150" s="63">
        <v>3</v>
      </c>
      <c r="F150" s="59">
        <v>3</v>
      </c>
      <c r="G150" s="59"/>
      <c r="H150" s="59"/>
      <c r="I150" s="59"/>
      <c r="J150" s="59"/>
      <c r="K150" s="59">
        <v>50</v>
      </c>
      <c r="L150" s="59"/>
      <c r="M150" s="59"/>
      <c r="N150" s="59"/>
      <c r="O150" s="59"/>
      <c r="P150" s="59"/>
      <c r="Q150" s="59"/>
      <c r="R150" s="59"/>
    </row>
    <row r="151" spans="1:18" s="18" customFormat="1" ht="20.100000000000001" customHeight="1" x14ac:dyDescent="0.3">
      <c r="A151" s="52"/>
      <c r="B151" s="20" t="s">
        <v>178</v>
      </c>
      <c r="C151" s="21"/>
      <c r="D151" s="51"/>
      <c r="E151" s="48">
        <f>E152+E153</f>
        <v>10</v>
      </c>
      <c r="F151" s="49">
        <f t="shared" ref="F151:R151" si="37">F152+F153</f>
        <v>10</v>
      </c>
      <c r="G151" s="49">
        <f t="shared" si="37"/>
        <v>0</v>
      </c>
      <c r="H151" s="49">
        <f t="shared" si="37"/>
        <v>58</v>
      </c>
      <c r="I151" s="49">
        <f t="shared" si="37"/>
        <v>58</v>
      </c>
      <c r="J151" s="49">
        <f t="shared" si="37"/>
        <v>42</v>
      </c>
      <c r="K151" s="49">
        <f t="shared" si="37"/>
        <v>0</v>
      </c>
      <c r="L151" s="49">
        <f t="shared" si="37"/>
        <v>2</v>
      </c>
      <c r="M151" s="49">
        <f t="shared" si="37"/>
        <v>1</v>
      </c>
      <c r="N151" s="49">
        <f t="shared" si="37"/>
        <v>0</v>
      </c>
      <c r="O151" s="49">
        <f t="shared" si="37"/>
        <v>1</v>
      </c>
      <c r="P151" s="49">
        <f t="shared" si="37"/>
        <v>0</v>
      </c>
      <c r="Q151" s="49">
        <f t="shared" si="37"/>
        <v>0</v>
      </c>
      <c r="R151" s="49">
        <f t="shared" si="37"/>
        <v>0</v>
      </c>
    </row>
    <row r="152" spans="1:18" ht="20.100000000000001" customHeight="1" x14ac:dyDescent="0.3">
      <c r="A152" s="52">
        <v>1</v>
      </c>
      <c r="B152" s="24" t="s">
        <v>179</v>
      </c>
      <c r="C152" s="25">
        <v>1989</v>
      </c>
      <c r="D152" s="53"/>
      <c r="E152" s="26">
        <f>F152+G152</f>
        <v>4</v>
      </c>
      <c r="F152" s="27">
        <v>4</v>
      </c>
      <c r="G152" s="27"/>
      <c r="H152" s="27">
        <v>33</v>
      </c>
      <c r="I152" s="27">
        <v>33</v>
      </c>
      <c r="J152" s="27">
        <v>17</v>
      </c>
      <c r="K152" s="27"/>
      <c r="L152" s="27">
        <v>1</v>
      </c>
      <c r="M152" s="27"/>
      <c r="N152" s="27"/>
      <c r="O152" s="27"/>
      <c r="P152" s="27"/>
      <c r="Q152" s="27"/>
      <c r="R152" s="27"/>
    </row>
    <row r="153" spans="1:18" s="44" customFormat="1" ht="20.100000000000001" customHeight="1" x14ac:dyDescent="0.35">
      <c r="A153" s="52">
        <v>2</v>
      </c>
      <c r="B153" s="24" t="s">
        <v>180</v>
      </c>
      <c r="C153" s="25">
        <v>1980</v>
      </c>
      <c r="D153" s="53"/>
      <c r="E153" s="26">
        <f>F153+G153</f>
        <v>6</v>
      </c>
      <c r="F153" s="27">
        <v>6</v>
      </c>
      <c r="G153" s="27"/>
      <c r="H153" s="27">
        <v>25</v>
      </c>
      <c r="I153" s="27">
        <v>25</v>
      </c>
      <c r="J153" s="27">
        <v>25</v>
      </c>
      <c r="K153" s="27"/>
      <c r="L153" s="27">
        <v>1</v>
      </c>
      <c r="M153" s="27">
        <v>1</v>
      </c>
      <c r="N153" s="27"/>
      <c r="O153" s="27">
        <v>1</v>
      </c>
      <c r="P153" s="27"/>
      <c r="Q153" s="27"/>
      <c r="R153" s="27"/>
    </row>
    <row r="154" spans="1:18" ht="20.100000000000001" customHeight="1" x14ac:dyDescent="0.3">
      <c r="A154" s="52"/>
      <c r="B154" s="20" t="s">
        <v>181</v>
      </c>
      <c r="C154" s="21"/>
      <c r="D154" s="51"/>
      <c r="E154" s="48">
        <f>E155+E156</f>
        <v>9</v>
      </c>
      <c r="F154" s="49">
        <f t="shared" ref="F154:R154" si="38">F155+F156</f>
        <v>9</v>
      </c>
      <c r="G154" s="49">
        <f t="shared" si="38"/>
        <v>0</v>
      </c>
      <c r="H154" s="49">
        <f t="shared" si="38"/>
        <v>30</v>
      </c>
      <c r="I154" s="49">
        <f t="shared" si="38"/>
        <v>30</v>
      </c>
      <c r="J154" s="49">
        <f t="shared" si="38"/>
        <v>20</v>
      </c>
      <c r="K154" s="49">
        <f t="shared" si="38"/>
        <v>50</v>
      </c>
      <c r="L154" s="49">
        <f t="shared" si="38"/>
        <v>1</v>
      </c>
      <c r="M154" s="49">
        <f t="shared" si="38"/>
        <v>0</v>
      </c>
      <c r="N154" s="49">
        <f t="shared" si="38"/>
        <v>0</v>
      </c>
      <c r="O154" s="49">
        <f t="shared" si="38"/>
        <v>1</v>
      </c>
      <c r="P154" s="49">
        <f t="shared" si="38"/>
        <v>0</v>
      </c>
      <c r="Q154" s="49">
        <f t="shared" si="38"/>
        <v>0</v>
      </c>
      <c r="R154" s="49">
        <f t="shared" si="38"/>
        <v>0</v>
      </c>
    </row>
    <row r="155" spans="1:18" ht="20.100000000000001" customHeight="1" x14ac:dyDescent="0.3">
      <c r="A155" s="52">
        <v>1</v>
      </c>
      <c r="B155" s="24" t="s">
        <v>182</v>
      </c>
      <c r="C155" s="25">
        <v>1962</v>
      </c>
      <c r="D155" s="53"/>
      <c r="E155" s="26">
        <f>F155+G155</f>
        <v>6</v>
      </c>
      <c r="F155" s="27">
        <v>6</v>
      </c>
      <c r="G155" s="27"/>
      <c r="H155" s="27">
        <v>30</v>
      </c>
      <c r="I155" s="27">
        <v>30</v>
      </c>
      <c r="J155" s="27">
        <v>20</v>
      </c>
      <c r="K155" s="27"/>
      <c r="L155" s="27"/>
      <c r="M155" s="27"/>
      <c r="N155" s="27"/>
      <c r="O155" s="27">
        <v>1</v>
      </c>
      <c r="P155" s="27"/>
      <c r="Q155" s="27"/>
      <c r="R155" s="27"/>
    </row>
    <row r="156" spans="1:18" ht="20.100000000000001" customHeight="1" x14ac:dyDescent="0.3">
      <c r="A156" s="52">
        <v>2</v>
      </c>
      <c r="B156" s="42" t="s">
        <v>183</v>
      </c>
      <c r="C156" s="62" t="s">
        <v>184</v>
      </c>
      <c r="D156" s="53"/>
      <c r="E156" s="26">
        <v>3</v>
      </c>
      <c r="F156" s="27">
        <v>3</v>
      </c>
      <c r="G156" s="27"/>
      <c r="H156" s="27"/>
      <c r="I156" s="27"/>
      <c r="J156" s="27"/>
      <c r="K156" s="27">
        <v>50</v>
      </c>
      <c r="L156" s="27">
        <v>1</v>
      </c>
      <c r="M156" s="27"/>
      <c r="N156" s="27"/>
      <c r="O156" s="27"/>
      <c r="P156" s="27"/>
      <c r="Q156" s="27"/>
      <c r="R156" s="27"/>
    </row>
    <row r="157" spans="1:18" ht="20.100000000000001" customHeight="1" x14ac:dyDescent="0.3">
      <c r="A157" s="52"/>
      <c r="B157" s="20" t="s">
        <v>185</v>
      </c>
      <c r="C157" s="21"/>
      <c r="D157" s="51"/>
      <c r="E157" s="48">
        <f>E158+E159</f>
        <v>7</v>
      </c>
      <c r="F157" s="49">
        <f t="shared" ref="F157:R157" si="39">F158+F159</f>
        <v>7</v>
      </c>
      <c r="G157" s="49">
        <f t="shared" si="39"/>
        <v>0</v>
      </c>
      <c r="H157" s="49">
        <f t="shared" si="39"/>
        <v>49</v>
      </c>
      <c r="I157" s="49">
        <f t="shared" si="39"/>
        <v>49</v>
      </c>
      <c r="J157" s="49">
        <f t="shared" si="39"/>
        <v>0</v>
      </c>
      <c r="K157" s="49">
        <f t="shared" si="39"/>
        <v>50</v>
      </c>
      <c r="L157" s="49">
        <f t="shared" si="39"/>
        <v>0</v>
      </c>
      <c r="M157" s="49">
        <f t="shared" si="39"/>
        <v>1</v>
      </c>
      <c r="N157" s="49">
        <f t="shared" si="39"/>
        <v>0</v>
      </c>
      <c r="O157" s="49">
        <f t="shared" si="39"/>
        <v>0</v>
      </c>
      <c r="P157" s="49">
        <f t="shared" si="39"/>
        <v>0</v>
      </c>
      <c r="Q157" s="49">
        <f t="shared" si="39"/>
        <v>0</v>
      </c>
      <c r="R157" s="49">
        <f t="shared" si="39"/>
        <v>0</v>
      </c>
    </row>
    <row r="158" spans="1:18" ht="20.100000000000001" customHeight="1" x14ac:dyDescent="0.3">
      <c r="A158" s="52">
        <v>1</v>
      </c>
      <c r="B158" s="24" t="s">
        <v>186</v>
      </c>
      <c r="C158" s="25">
        <v>1984</v>
      </c>
      <c r="D158" s="53"/>
      <c r="E158" s="26">
        <f>F158</f>
        <v>4</v>
      </c>
      <c r="F158" s="27">
        <v>4</v>
      </c>
      <c r="G158" s="27"/>
      <c r="H158" s="27"/>
      <c r="I158" s="27"/>
      <c r="J158" s="27"/>
      <c r="K158" s="27">
        <v>50</v>
      </c>
      <c r="L158" s="27"/>
      <c r="M158" s="27">
        <v>1</v>
      </c>
      <c r="N158" s="27"/>
      <c r="O158" s="27"/>
      <c r="P158" s="27"/>
      <c r="Q158" s="27"/>
      <c r="R158" s="27"/>
    </row>
    <row r="159" spans="1:18" ht="20.100000000000001" customHeight="1" x14ac:dyDescent="0.3">
      <c r="A159" s="52">
        <v>2</v>
      </c>
      <c r="B159" s="24" t="s">
        <v>187</v>
      </c>
      <c r="C159" s="25">
        <v>1992</v>
      </c>
      <c r="D159" s="53"/>
      <c r="E159" s="26">
        <f>F159</f>
        <v>3</v>
      </c>
      <c r="F159" s="27">
        <v>3</v>
      </c>
      <c r="G159" s="27"/>
      <c r="H159" s="27">
        <v>49</v>
      </c>
      <c r="I159" s="27">
        <v>49</v>
      </c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s="18" customFormat="1" ht="20.100000000000001" customHeight="1" x14ac:dyDescent="0.3">
      <c r="A160" s="52"/>
      <c r="B160" s="20" t="s">
        <v>188</v>
      </c>
      <c r="C160" s="21"/>
      <c r="D160" s="51"/>
      <c r="E160" s="48">
        <f>E161</f>
        <v>7</v>
      </c>
      <c r="F160" s="49">
        <f t="shared" ref="F160:P160" si="40">F161</f>
        <v>7</v>
      </c>
      <c r="G160" s="49">
        <f t="shared" si="40"/>
        <v>0</v>
      </c>
      <c r="H160" s="49">
        <f t="shared" si="40"/>
        <v>0</v>
      </c>
      <c r="I160" s="49">
        <f t="shared" si="40"/>
        <v>0</v>
      </c>
      <c r="J160" s="49">
        <f t="shared" si="40"/>
        <v>0</v>
      </c>
      <c r="K160" s="49">
        <f t="shared" si="40"/>
        <v>50</v>
      </c>
      <c r="L160" s="49">
        <f t="shared" si="40"/>
        <v>0</v>
      </c>
      <c r="M160" s="49">
        <f t="shared" si="40"/>
        <v>2</v>
      </c>
      <c r="N160" s="49">
        <f t="shared" si="40"/>
        <v>2</v>
      </c>
      <c r="O160" s="49">
        <f t="shared" si="40"/>
        <v>1</v>
      </c>
      <c r="P160" s="49">
        <f t="shared" si="40"/>
        <v>0</v>
      </c>
      <c r="Q160" s="49">
        <f>Q161</f>
        <v>0</v>
      </c>
      <c r="R160" s="49">
        <f>R161</f>
        <v>0</v>
      </c>
    </row>
    <row r="161" spans="1:18" s="44" customFormat="1" ht="20.100000000000001" customHeight="1" x14ac:dyDescent="0.35">
      <c r="A161" s="52">
        <v>1</v>
      </c>
      <c r="B161" s="24" t="s">
        <v>189</v>
      </c>
      <c r="C161" s="25">
        <v>1979</v>
      </c>
      <c r="D161" s="53"/>
      <c r="E161" s="26">
        <f>F161</f>
        <v>7</v>
      </c>
      <c r="F161" s="27">
        <v>7</v>
      </c>
      <c r="G161" s="27"/>
      <c r="H161" s="27"/>
      <c r="I161" s="27"/>
      <c r="J161" s="27"/>
      <c r="K161" s="27">
        <v>50</v>
      </c>
      <c r="L161" s="27"/>
      <c r="M161" s="27">
        <v>2</v>
      </c>
      <c r="N161" s="27">
        <v>2</v>
      </c>
      <c r="O161" s="27">
        <v>1</v>
      </c>
      <c r="P161" s="27"/>
      <c r="Q161" s="27"/>
      <c r="R161" s="27"/>
    </row>
    <row r="162" spans="1:18" ht="20.100000000000001" customHeight="1" x14ac:dyDescent="0.3">
      <c r="A162" s="52"/>
      <c r="B162" s="20" t="s">
        <v>190</v>
      </c>
      <c r="C162" s="21"/>
      <c r="D162" s="51"/>
      <c r="E162" s="48">
        <f>E163</f>
        <v>4</v>
      </c>
      <c r="F162" s="49">
        <f t="shared" ref="F162:R162" si="41">F163</f>
        <v>4</v>
      </c>
      <c r="G162" s="49">
        <f t="shared" si="41"/>
        <v>0</v>
      </c>
      <c r="H162" s="49">
        <f t="shared" si="41"/>
        <v>31</v>
      </c>
      <c r="I162" s="49">
        <f t="shared" si="41"/>
        <v>31</v>
      </c>
      <c r="J162" s="49">
        <f t="shared" si="41"/>
        <v>19</v>
      </c>
      <c r="K162" s="49">
        <f t="shared" si="41"/>
        <v>0</v>
      </c>
      <c r="L162" s="49">
        <f t="shared" si="41"/>
        <v>1</v>
      </c>
      <c r="M162" s="49">
        <f t="shared" si="41"/>
        <v>0</v>
      </c>
      <c r="N162" s="49">
        <f t="shared" si="41"/>
        <v>1</v>
      </c>
      <c r="O162" s="49">
        <f t="shared" si="41"/>
        <v>0</v>
      </c>
      <c r="P162" s="49">
        <f t="shared" si="41"/>
        <v>0</v>
      </c>
      <c r="Q162" s="49">
        <f t="shared" si="41"/>
        <v>0</v>
      </c>
      <c r="R162" s="49">
        <f t="shared" si="41"/>
        <v>0</v>
      </c>
    </row>
    <row r="163" spans="1:18" s="44" customFormat="1" ht="20.100000000000001" customHeight="1" x14ac:dyDescent="0.35">
      <c r="A163" s="52">
        <v>1</v>
      </c>
      <c r="B163" s="24" t="s">
        <v>191</v>
      </c>
      <c r="C163" s="25">
        <v>1979</v>
      </c>
      <c r="D163" s="53"/>
      <c r="E163" s="26">
        <f>F163</f>
        <v>4</v>
      </c>
      <c r="F163" s="27">
        <v>4</v>
      </c>
      <c r="G163" s="27"/>
      <c r="H163" s="27">
        <v>31</v>
      </c>
      <c r="I163" s="27">
        <v>31</v>
      </c>
      <c r="J163" s="27">
        <v>19</v>
      </c>
      <c r="K163" s="27"/>
      <c r="L163" s="27">
        <v>1</v>
      </c>
      <c r="M163" s="27"/>
      <c r="N163" s="27">
        <v>1</v>
      </c>
      <c r="O163" s="27"/>
      <c r="P163" s="27"/>
      <c r="Q163" s="27"/>
      <c r="R163" s="27"/>
    </row>
    <row r="164" spans="1:18" ht="20.100000000000001" customHeight="1" x14ac:dyDescent="0.3">
      <c r="A164" s="52"/>
      <c r="B164" s="20" t="s">
        <v>192</v>
      </c>
      <c r="C164" s="21"/>
      <c r="D164" s="51"/>
      <c r="E164" s="48">
        <f>E165</f>
        <v>3</v>
      </c>
      <c r="F164" s="49">
        <f t="shared" ref="F164:R164" si="42">F165</f>
        <v>3</v>
      </c>
      <c r="G164" s="49">
        <f t="shared" si="42"/>
        <v>0</v>
      </c>
      <c r="H164" s="49">
        <f t="shared" si="42"/>
        <v>5</v>
      </c>
      <c r="I164" s="49">
        <f t="shared" si="42"/>
        <v>5</v>
      </c>
      <c r="J164" s="49">
        <f t="shared" si="42"/>
        <v>45</v>
      </c>
      <c r="K164" s="49">
        <f t="shared" si="42"/>
        <v>0</v>
      </c>
      <c r="L164" s="49">
        <f t="shared" si="42"/>
        <v>0</v>
      </c>
      <c r="M164" s="49">
        <f t="shared" si="42"/>
        <v>1</v>
      </c>
      <c r="N164" s="49">
        <f t="shared" si="42"/>
        <v>0</v>
      </c>
      <c r="O164" s="49">
        <f t="shared" si="42"/>
        <v>0</v>
      </c>
      <c r="P164" s="49">
        <f t="shared" si="42"/>
        <v>0</v>
      </c>
      <c r="Q164" s="49">
        <f t="shared" si="42"/>
        <v>0</v>
      </c>
      <c r="R164" s="49">
        <f t="shared" si="42"/>
        <v>0</v>
      </c>
    </row>
    <row r="165" spans="1:18" ht="20.100000000000001" customHeight="1" x14ac:dyDescent="0.3">
      <c r="A165" s="52">
        <v>1</v>
      </c>
      <c r="B165" s="24" t="s">
        <v>193</v>
      </c>
      <c r="C165" s="25">
        <v>1988</v>
      </c>
      <c r="D165" s="53"/>
      <c r="E165" s="26">
        <f>F165</f>
        <v>3</v>
      </c>
      <c r="F165" s="27">
        <v>3</v>
      </c>
      <c r="G165" s="27"/>
      <c r="H165" s="27">
        <v>5</v>
      </c>
      <c r="I165" s="27">
        <v>5</v>
      </c>
      <c r="J165" s="27">
        <v>45</v>
      </c>
      <c r="K165" s="27"/>
      <c r="L165" s="27"/>
      <c r="M165" s="27">
        <v>1</v>
      </c>
      <c r="N165" s="27"/>
      <c r="O165" s="27"/>
      <c r="P165" s="27"/>
      <c r="Q165" s="27"/>
      <c r="R165" s="27"/>
    </row>
    <row r="166" spans="1:18" ht="20.100000000000001" customHeight="1" x14ac:dyDescent="0.3">
      <c r="A166" s="58" t="s">
        <v>194</v>
      </c>
      <c r="B166" s="14" t="s">
        <v>195</v>
      </c>
      <c r="C166" s="15"/>
      <c r="D166" s="45"/>
      <c r="E166" s="22">
        <f>E167+E172+E176+E180+E182</f>
        <v>47</v>
      </c>
      <c r="F166" s="23">
        <f t="shared" ref="F166:R166" si="43">F167+F172+F176+F180+F182</f>
        <v>47</v>
      </c>
      <c r="G166" s="23">
        <f t="shared" si="43"/>
        <v>0</v>
      </c>
      <c r="H166" s="23">
        <f t="shared" si="43"/>
        <v>70</v>
      </c>
      <c r="I166" s="23">
        <f t="shared" si="43"/>
        <v>70</v>
      </c>
      <c r="J166" s="23">
        <f t="shared" si="43"/>
        <v>50</v>
      </c>
      <c r="K166" s="23">
        <f t="shared" si="43"/>
        <v>550</v>
      </c>
      <c r="L166" s="23">
        <f t="shared" si="43"/>
        <v>0</v>
      </c>
      <c r="M166" s="23">
        <f t="shared" si="43"/>
        <v>0</v>
      </c>
      <c r="N166" s="23">
        <f t="shared" si="43"/>
        <v>0</v>
      </c>
      <c r="O166" s="23">
        <f t="shared" si="43"/>
        <v>0</v>
      </c>
      <c r="P166" s="23">
        <f t="shared" si="43"/>
        <v>0</v>
      </c>
      <c r="Q166" s="23">
        <f t="shared" si="43"/>
        <v>0</v>
      </c>
      <c r="R166" s="23">
        <f t="shared" si="43"/>
        <v>0</v>
      </c>
    </row>
    <row r="167" spans="1:18" s="18" customFormat="1" ht="20.100000000000001" customHeight="1" x14ac:dyDescent="0.35">
      <c r="A167" s="50"/>
      <c r="B167" s="20" t="s">
        <v>196</v>
      </c>
      <c r="C167" s="21"/>
      <c r="D167" s="51"/>
      <c r="E167" s="22">
        <f>SUM(E168:E171)</f>
        <v>16</v>
      </c>
      <c r="F167" s="23">
        <f t="shared" ref="F167:R167" si="44">SUM(F168:F171)</f>
        <v>16</v>
      </c>
      <c r="G167" s="23">
        <f t="shared" si="44"/>
        <v>0</v>
      </c>
      <c r="H167" s="23">
        <f t="shared" si="44"/>
        <v>70</v>
      </c>
      <c r="I167" s="23">
        <f t="shared" si="44"/>
        <v>70</v>
      </c>
      <c r="J167" s="23">
        <f t="shared" si="44"/>
        <v>50</v>
      </c>
      <c r="K167" s="23">
        <f t="shared" si="44"/>
        <v>150</v>
      </c>
      <c r="L167" s="23">
        <f t="shared" si="44"/>
        <v>0</v>
      </c>
      <c r="M167" s="23">
        <f t="shared" si="44"/>
        <v>0</v>
      </c>
      <c r="N167" s="23">
        <f t="shared" si="44"/>
        <v>0</v>
      </c>
      <c r="O167" s="23">
        <f t="shared" si="44"/>
        <v>0</v>
      </c>
      <c r="P167" s="23">
        <f t="shared" si="44"/>
        <v>0</v>
      </c>
      <c r="Q167" s="23">
        <f t="shared" si="44"/>
        <v>0</v>
      </c>
      <c r="R167" s="23">
        <f t="shared" si="44"/>
        <v>0</v>
      </c>
    </row>
    <row r="168" spans="1:18" ht="20.100000000000001" customHeight="1" x14ac:dyDescent="0.3">
      <c r="A168" s="52">
        <v>1</v>
      </c>
      <c r="B168" s="64" t="s">
        <v>197</v>
      </c>
      <c r="C168" s="25"/>
      <c r="D168" s="25">
        <v>1961</v>
      </c>
      <c r="E168" s="54">
        <f>F168</f>
        <v>6</v>
      </c>
      <c r="F168" s="55">
        <v>6</v>
      </c>
      <c r="G168" s="55"/>
      <c r="H168" s="55">
        <v>70</v>
      </c>
      <c r="I168" s="55">
        <v>70</v>
      </c>
      <c r="J168" s="55">
        <v>50</v>
      </c>
      <c r="K168" s="55"/>
      <c r="L168" s="55"/>
      <c r="M168" s="55"/>
      <c r="N168" s="55"/>
      <c r="O168" s="55"/>
      <c r="P168" s="55"/>
      <c r="Q168" s="55"/>
      <c r="R168" s="55"/>
    </row>
    <row r="169" spans="1:18" ht="20.100000000000001" customHeight="1" x14ac:dyDescent="0.3">
      <c r="A169" s="52">
        <v>2</v>
      </c>
      <c r="B169" s="65" t="s">
        <v>198</v>
      </c>
      <c r="C169" s="66" t="s">
        <v>199</v>
      </c>
      <c r="D169" s="25"/>
      <c r="E169" s="54">
        <f t="shared" ref="E169:E183" si="45">F169</f>
        <v>4</v>
      </c>
      <c r="F169" s="55">
        <v>4</v>
      </c>
      <c r="G169" s="55"/>
      <c r="H169" s="55"/>
      <c r="I169" s="55"/>
      <c r="J169" s="55"/>
      <c r="K169" s="55">
        <v>50</v>
      </c>
      <c r="L169" s="55"/>
      <c r="M169" s="55"/>
      <c r="N169" s="55"/>
      <c r="O169" s="55"/>
      <c r="P169" s="55"/>
      <c r="Q169" s="55"/>
      <c r="R169" s="55"/>
    </row>
    <row r="170" spans="1:18" ht="20.100000000000001" customHeight="1" x14ac:dyDescent="0.3">
      <c r="A170" s="52">
        <v>3</v>
      </c>
      <c r="B170" s="65" t="s">
        <v>200</v>
      </c>
      <c r="C170" s="67"/>
      <c r="D170" s="68" t="s">
        <v>201</v>
      </c>
      <c r="E170" s="54">
        <f t="shared" si="45"/>
        <v>3</v>
      </c>
      <c r="F170" s="55">
        <v>3</v>
      </c>
      <c r="G170" s="55"/>
      <c r="H170" s="55"/>
      <c r="I170" s="55"/>
      <c r="J170" s="55"/>
      <c r="K170" s="55">
        <v>50</v>
      </c>
      <c r="L170" s="55"/>
      <c r="M170" s="55"/>
      <c r="N170" s="55"/>
      <c r="O170" s="55"/>
      <c r="P170" s="55"/>
      <c r="Q170" s="55"/>
      <c r="R170" s="55"/>
    </row>
    <row r="171" spans="1:18" ht="20.100000000000001" customHeight="1" x14ac:dyDescent="0.3">
      <c r="A171" s="52">
        <v>4</v>
      </c>
      <c r="B171" s="65" t="s">
        <v>202</v>
      </c>
      <c r="C171" s="66" t="s">
        <v>203</v>
      </c>
      <c r="D171" s="25"/>
      <c r="E171" s="54">
        <f t="shared" si="45"/>
        <v>3</v>
      </c>
      <c r="F171" s="55">
        <v>3</v>
      </c>
      <c r="G171" s="55"/>
      <c r="H171" s="55"/>
      <c r="I171" s="55"/>
      <c r="J171" s="55"/>
      <c r="K171" s="55">
        <v>50</v>
      </c>
      <c r="L171" s="55"/>
      <c r="M171" s="55"/>
      <c r="N171" s="55"/>
      <c r="O171" s="55"/>
      <c r="P171" s="55"/>
      <c r="Q171" s="55"/>
      <c r="R171" s="55"/>
    </row>
    <row r="172" spans="1:18" s="44" customFormat="1" ht="20.100000000000001" customHeight="1" x14ac:dyDescent="0.35">
      <c r="A172" s="50"/>
      <c r="B172" s="69" t="s">
        <v>204</v>
      </c>
      <c r="C172" s="70"/>
      <c r="D172" s="21"/>
      <c r="E172" s="22">
        <f>SUM(E173:E175)</f>
        <v>11</v>
      </c>
      <c r="F172" s="23">
        <f t="shared" ref="F172:R172" si="46">SUM(F173:F175)</f>
        <v>11</v>
      </c>
      <c r="G172" s="23">
        <f t="shared" si="46"/>
        <v>0</v>
      </c>
      <c r="H172" s="23">
        <f t="shared" si="46"/>
        <v>0</v>
      </c>
      <c r="I172" s="23">
        <f t="shared" si="46"/>
        <v>0</v>
      </c>
      <c r="J172" s="23">
        <f t="shared" si="46"/>
        <v>0</v>
      </c>
      <c r="K172" s="23">
        <f t="shared" si="46"/>
        <v>150</v>
      </c>
      <c r="L172" s="23">
        <f t="shared" si="46"/>
        <v>0</v>
      </c>
      <c r="M172" s="23">
        <f t="shared" si="46"/>
        <v>0</v>
      </c>
      <c r="N172" s="23">
        <f t="shared" si="46"/>
        <v>0</v>
      </c>
      <c r="O172" s="23">
        <f t="shared" si="46"/>
        <v>0</v>
      </c>
      <c r="P172" s="23">
        <f t="shared" si="46"/>
        <v>0</v>
      </c>
      <c r="Q172" s="23">
        <f t="shared" si="46"/>
        <v>0</v>
      </c>
      <c r="R172" s="23">
        <f t="shared" si="46"/>
        <v>0</v>
      </c>
    </row>
    <row r="173" spans="1:18" ht="20.100000000000001" customHeight="1" x14ac:dyDescent="0.3">
      <c r="A173" s="52">
        <v>1</v>
      </c>
      <c r="B173" s="71" t="s">
        <v>205</v>
      </c>
      <c r="C173" s="66" t="s">
        <v>201</v>
      </c>
      <c r="D173" s="25"/>
      <c r="E173" s="54">
        <f t="shared" si="45"/>
        <v>4</v>
      </c>
      <c r="F173" s="55">
        <v>4</v>
      </c>
      <c r="G173" s="55"/>
      <c r="H173" s="55"/>
      <c r="I173" s="55"/>
      <c r="J173" s="55"/>
      <c r="K173" s="55">
        <v>50</v>
      </c>
      <c r="L173" s="55"/>
      <c r="M173" s="55"/>
      <c r="N173" s="55"/>
      <c r="O173" s="55"/>
      <c r="P173" s="55"/>
      <c r="Q173" s="55"/>
      <c r="R173" s="55"/>
    </row>
    <row r="174" spans="1:18" ht="20.100000000000001" customHeight="1" x14ac:dyDescent="0.3">
      <c r="A174" s="52">
        <v>2</v>
      </c>
      <c r="B174" s="65" t="s">
        <v>206</v>
      </c>
      <c r="C174" s="66" t="s">
        <v>207</v>
      </c>
      <c r="D174" s="25"/>
      <c r="E174" s="54">
        <f t="shared" si="45"/>
        <v>4</v>
      </c>
      <c r="F174" s="55">
        <v>4</v>
      </c>
      <c r="G174" s="55"/>
      <c r="H174" s="55"/>
      <c r="I174" s="55"/>
      <c r="J174" s="55"/>
      <c r="K174" s="55">
        <v>50</v>
      </c>
      <c r="L174" s="55"/>
      <c r="M174" s="55"/>
      <c r="N174" s="55"/>
      <c r="O174" s="55"/>
      <c r="P174" s="55"/>
      <c r="Q174" s="55"/>
      <c r="R174" s="55"/>
    </row>
    <row r="175" spans="1:18" ht="20.100000000000001" customHeight="1" x14ac:dyDescent="0.3">
      <c r="A175" s="52">
        <v>3</v>
      </c>
      <c r="B175" s="65" t="s">
        <v>208</v>
      </c>
      <c r="C175" s="66" t="s">
        <v>207</v>
      </c>
      <c r="D175" s="25"/>
      <c r="E175" s="54">
        <f t="shared" si="45"/>
        <v>3</v>
      </c>
      <c r="F175" s="55">
        <v>3</v>
      </c>
      <c r="G175" s="55"/>
      <c r="H175" s="55"/>
      <c r="I175" s="55"/>
      <c r="J175" s="55"/>
      <c r="K175" s="55">
        <v>50</v>
      </c>
      <c r="L175" s="55"/>
      <c r="M175" s="55"/>
      <c r="N175" s="55"/>
      <c r="O175" s="55"/>
      <c r="P175" s="55"/>
      <c r="Q175" s="55"/>
      <c r="R175" s="55"/>
    </row>
    <row r="176" spans="1:18" s="44" customFormat="1" ht="20.100000000000001" customHeight="1" x14ac:dyDescent="0.35">
      <c r="A176" s="50"/>
      <c r="B176" s="69" t="s">
        <v>209</v>
      </c>
      <c r="C176" s="70"/>
      <c r="D176" s="21"/>
      <c r="E176" s="22">
        <f>SUM(E177:E179)</f>
        <v>12</v>
      </c>
      <c r="F176" s="23">
        <f t="shared" ref="F176:R176" si="47">SUM(F177:F179)</f>
        <v>12</v>
      </c>
      <c r="G176" s="23">
        <f t="shared" si="47"/>
        <v>0</v>
      </c>
      <c r="H176" s="23">
        <f t="shared" si="47"/>
        <v>0</v>
      </c>
      <c r="I176" s="23">
        <f t="shared" si="47"/>
        <v>0</v>
      </c>
      <c r="J176" s="23">
        <f t="shared" si="47"/>
        <v>0</v>
      </c>
      <c r="K176" s="23">
        <f t="shared" si="47"/>
        <v>150</v>
      </c>
      <c r="L176" s="23">
        <f t="shared" si="47"/>
        <v>0</v>
      </c>
      <c r="M176" s="23">
        <f t="shared" si="47"/>
        <v>0</v>
      </c>
      <c r="N176" s="23">
        <f t="shared" si="47"/>
        <v>0</v>
      </c>
      <c r="O176" s="23">
        <f t="shared" si="47"/>
        <v>0</v>
      </c>
      <c r="P176" s="23">
        <f t="shared" si="47"/>
        <v>0</v>
      </c>
      <c r="Q176" s="23">
        <f t="shared" si="47"/>
        <v>0</v>
      </c>
      <c r="R176" s="23">
        <f t="shared" si="47"/>
        <v>0</v>
      </c>
    </row>
    <row r="177" spans="1:18" ht="20.100000000000001" customHeight="1" x14ac:dyDescent="0.3">
      <c r="A177" s="52">
        <v>1</v>
      </c>
      <c r="B177" s="65" t="s">
        <v>210</v>
      </c>
      <c r="C177" s="66" t="s">
        <v>199</v>
      </c>
      <c r="D177" s="25"/>
      <c r="E177" s="54">
        <f t="shared" si="45"/>
        <v>4</v>
      </c>
      <c r="F177" s="55">
        <v>4</v>
      </c>
      <c r="G177" s="55"/>
      <c r="H177" s="55"/>
      <c r="I177" s="55"/>
      <c r="J177" s="55"/>
      <c r="K177" s="55">
        <v>50</v>
      </c>
      <c r="L177" s="55"/>
      <c r="M177" s="55"/>
      <c r="N177" s="55"/>
      <c r="O177" s="55"/>
      <c r="P177" s="55"/>
      <c r="Q177" s="55"/>
      <c r="R177" s="55"/>
    </row>
    <row r="178" spans="1:18" ht="20.100000000000001" customHeight="1" x14ac:dyDescent="0.3">
      <c r="A178" s="52">
        <v>2</v>
      </c>
      <c r="B178" s="72" t="s">
        <v>211</v>
      </c>
      <c r="C178" s="66" t="s">
        <v>212</v>
      </c>
      <c r="D178" s="25"/>
      <c r="E178" s="54">
        <f t="shared" si="45"/>
        <v>4</v>
      </c>
      <c r="F178" s="55">
        <v>4</v>
      </c>
      <c r="G178" s="55"/>
      <c r="H178" s="55"/>
      <c r="I178" s="55"/>
      <c r="J178" s="55"/>
      <c r="K178" s="55">
        <v>50</v>
      </c>
      <c r="L178" s="55"/>
      <c r="M178" s="55"/>
      <c r="N178" s="55"/>
      <c r="O178" s="55"/>
      <c r="P178" s="55"/>
      <c r="Q178" s="55"/>
      <c r="R178" s="55"/>
    </row>
    <row r="179" spans="1:18" ht="20.100000000000001" customHeight="1" x14ac:dyDescent="0.3">
      <c r="A179" s="52">
        <v>3</v>
      </c>
      <c r="B179" s="73" t="s">
        <v>213</v>
      </c>
      <c r="C179" s="66" t="s">
        <v>214</v>
      </c>
      <c r="D179" s="25"/>
      <c r="E179" s="54">
        <f t="shared" si="45"/>
        <v>4</v>
      </c>
      <c r="F179" s="55">
        <v>4</v>
      </c>
      <c r="G179" s="55"/>
      <c r="H179" s="55"/>
      <c r="I179" s="55"/>
      <c r="J179" s="55"/>
      <c r="K179" s="55">
        <v>50</v>
      </c>
      <c r="L179" s="55"/>
      <c r="M179" s="55"/>
      <c r="N179" s="55"/>
      <c r="O179" s="55"/>
      <c r="P179" s="55"/>
      <c r="Q179" s="55"/>
      <c r="R179" s="55"/>
    </row>
    <row r="180" spans="1:18" s="44" customFormat="1" ht="20.100000000000001" customHeight="1" x14ac:dyDescent="0.35">
      <c r="A180" s="50"/>
      <c r="B180" s="69" t="s">
        <v>215</v>
      </c>
      <c r="C180" s="70"/>
      <c r="D180" s="21"/>
      <c r="E180" s="22">
        <f>E181</f>
        <v>4</v>
      </c>
      <c r="F180" s="23">
        <f t="shared" ref="F180:R180" si="48">F181</f>
        <v>4</v>
      </c>
      <c r="G180" s="23">
        <f t="shared" si="48"/>
        <v>0</v>
      </c>
      <c r="H180" s="23">
        <f t="shared" si="48"/>
        <v>0</v>
      </c>
      <c r="I180" s="23">
        <f t="shared" si="48"/>
        <v>0</v>
      </c>
      <c r="J180" s="23">
        <f t="shared" si="48"/>
        <v>0</v>
      </c>
      <c r="K180" s="23">
        <f t="shared" si="48"/>
        <v>50</v>
      </c>
      <c r="L180" s="23">
        <f t="shared" si="48"/>
        <v>0</v>
      </c>
      <c r="M180" s="23">
        <f t="shared" si="48"/>
        <v>0</v>
      </c>
      <c r="N180" s="23">
        <f t="shared" si="48"/>
        <v>0</v>
      </c>
      <c r="O180" s="23">
        <f t="shared" si="48"/>
        <v>0</v>
      </c>
      <c r="P180" s="23">
        <f t="shared" si="48"/>
        <v>0</v>
      </c>
      <c r="Q180" s="23">
        <f t="shared" si="48"/>
        <v>0</v>
      </c>
      <c r="R180" s="23">
        <f t="shared" si="48"/>
        <v>0</v>
      </c>
    </row>
    <row r="181" spans="1:18" ht="20.100000000000001" customHeight="1" x14ac:dyDescent="0.3">
      <c r="A181" s="52">
        <v>1</v>
      </c>
      <c r="B181" s="71" t="s">
        <v>216</v>
      </c>
      <c r="C181" s="66" t="s">
        <v>217</v>
      </c>
      <c r="D181" s="25"/>
      <c r="E181" s="54">
        <f t="shared" si="45"/>
        <v>4</v>
      </c>
      <c r="F181" s="55">
        <v>4</v>
      </c>
      <c r="G181" s="55"/>
      <c r="H181" s="55"/>
      <c r="I181" s="55"/>
      <c r="J181" s="55"/>
      <c r="K181" s="55">
        <v>50</v>
      </c>
      <c r="L181" s="55"/>
      <c r="M181" s="55"/>
      <c r="N181" s="55"/>
      <c r="O181" s="55"/>
      <c r="P181" s="55"/>
      <c r="Q181" s="55"/>
      <c r="R181" s="55"/>
    </row>
    <row r="182" spans="1:18" s="74" customFormat="1" ht="20.100000000000001" customHeight="1" x14ac:dyDescent="0.3">
      <c r="A182" s="30"/>
      <c r="B182" s="69" t="s">
        <v>218</v>
      </c>
      <c r="C182" s="70"/>
      <c r="D182" s="21"/>
      <c r="E182" s="22">
        <f>E183</f>
        <v>4</v>
      </c>
      <c r="F182" s="23">
        <f t="shared" ref="F182:R182" si="49">F183</f>
        <v>4</v>
      </c>
      <c r="G182" s="23">
        <f t="shared" si="49"/>
        <v>0</v>
      </c>
      <c r="H182" s="23">
        <f t="shared" si="49"/>
        <v>0</v>
      </c>
      <c r="I182" s="23">
        <f t="shared" si="49"/>
        <v>0</v>
      </c>
      <c r="J182" s="23">
        <f t="shared" si="49"/>
        <v>0</v>
      </c>
      <c r="K182" s="23">
        <f t="shared" si="49"/>
        <v>50</v>
      </c>
      <c r="L182" s="23">
        <f t="shared" si="49"/>
        <v>0</v>
      </c>
      <c r="M182" s="23">
        <f t="shared" si="49"/>
        <v>0</v>
      </c>
      <c r="N182" s="23">
        <f t="shared" si="49"/>
        <v>0</v>
      </c>
      <c r="O182" s="23">
        <f t="shared" si="49"/>
        <v>0</v>
      </c>
      <c r="P182" s="23">
        <f t="shared" si="49"/>
        <v>0</v>
      </c>
      <c r="Q182" s="23">
        <f t="shared" si="49"/>
        <v>0</v>
      </c>
      <c r="R182" s="23">
        <f t="shared" si="49"/>
        <v>0</v>
      </c>
    </row>
    <row r="183" spans="1:18" ht="20.100000000000001" customHeight="1" x14ac:dyDescent="0.3">
      <c r="A183" s="52">
        <v>1</v>
      </c>
      <c r="B183" s="65" t="s">
        <v>219</v>
      </c>
      <c r="C183" s="66" t="s">
        <v>207</v>
      </c>
      <c r="D183" s="25"/>
      <c r="E183" s="54">
        <f t="shared" si="45"/>
        <v>4</v>
      </c>
      <c r="F183" s="55">
        <v>4</v>
      </c>
      <c r="G183" s="55"/>
      <c r="H183" s="55"/>
      <c r="I183" s="55"/>
      <c r="J183" s="55"/>
      <c r="K183" s="55">
        <v>50</v>
      </c>
      <c r="L183" s="55"/>
      <c r="M183" s="55"/>
      <c r="N183" s="55"/>
      <c r="O183" s="55"/>
      <c r="P183" s="55"/>
      <c r="Q183" s="55"/>
      <c r="R183" s="55"/>
    </row>
    <row r="184" spans="1:18" ht="20.100000000000001" customHeight="1" x14ac:dyDescent="0.3">
      <c r="A184" s="58" t="s">
        <v>220</v>
      </c>
      <c r="B184" s="14" t="s">
        <v>221</v>
      </c>
      <c r="C184" s="15"/>
      <c r="D184" s="45"/>
      <c r="E184" s="22">
        <f t="shared" ref="E184:R184" si="50">E197+E230+E185+E206+E210+E220</f>
        <v>172</v>
      </c>
      <c r="F184" s="23">
        <f t="shared" si="50"/>
        <v>172</v>
      </c>
      <c r="G184" s="23">
        <f t="shared" si="50"/>
        <v>0</v>
      </c>
      <c r="H184" s="23">
        <f t="shared" si="50"/>
        <v>60</v>
      </c>
      <c r="I184" s="23">
        <f t="shared" si="50"/>
        <v>60</v>
      </c>
      <c r="J184" s="23">
        <f t="shared" si="50"/>
        <v>0</v>
      </c>
      <c r="K184" s="23">
        <f t="shared" si="50"/>
        <v>1950</v>
      </c>
      <c r="L184" s="23">
        <f t="shared" si="50"/>
        <v>0</v>
      </c>
      <c r="M184" s="23">
        <f t="shared" si="50"/>
        <v>0</v>
      </c>
      <c r="N184" s="23">
        <f t="shared" si="50"/>
        <v>1</v>
      </c>
      <c r="O184" s="23">
        <f t="shared" si="50"/>
        <v>2</v>
      </c>
      <c r="P184" s="23">
        <f t="shared" si="50"/>
        <v>1</v>
      </c>
      <c r="Q184" s="23">
        <f t="shared" si="50"/>
        <v>0</v>
      </c>
      <c r="R184" s="23">
        <f t="shared" si="50"/>
        <v>2</v>
      </c>
    </row>
    <row r="185" spans="1:18" ht="20.100000000000001" customHeight="1" x14ac:dyDescent="0.3">
      <c r="A185" s="58"/>
      <c r="B185" s="20" t="s">
        <v>222</v>
      </c>
      <c r="C185" s="15"/>
      <c r="D185" s="45"/>
      <c r="E185" s="22">
        <f>SUM(E186:E196)</f>
        <v>32</v>
      </c>
      <c r="F185" s="23">
        <f t="shared" ref="F185:R185" si="51">SUM(F186:F196)</f>
        <v>32</v>
      </c>
      <c r="G185" s="23">
        <f t="shared" si="51"/>
        <v>0</v>
      </c>
      <c r="H185" s="23">
        <f t="shared" si="51"/>
        <v>0</v>
      </c>
      <c r="I185" s="23">
        <f t="shared" si="51"/>
        <v>0</v>
      </c>
      <c r="J185" s="23">
        <f t="shared" si="51"/>
        <v>0</v>
      </c>
      <c r="K185" s="23">
        <f t="shared" si="51"/>
        <v>550</v>
      </c>
      <c r="L185" s="23">
        <f t="shared" si="51"/>
        <v>0</v>
      </c>
      <c r="M185" s="23">
        <f t="shared" si="51"/>
        <v>0</v>
      </c>
      <c r="N185" s="23">
        <f t="shared" si="51"/>
        <v>0</v>
      </c>
      <c r="O185" s="23">
        <f t="shared" si="51"/>
        <v>0</v>
      </c>
      <c r="P185" s="23">
        <f t="shared" si="51"/>
        <v>0</v>
      </c>
      <c r="Q185" s="23">
        <f t="shared" si="51"/>
        <v>0</v>
      </c>
      <c r="R185" s="23">
        <f t="shared" si="51"/>
        <v>0</v>
      </c>
    </row>
    <row r="186" spans="1:18" ht="20.100000000000001" customHeight="1" x14ac:dyDescent="0.3">
      <c r="A186" s="52">
        <v>1</v>
      </c>
      <c r="B186" s="24" t="s">
        <v>223</v>
      </c>
      <c r="C186" s="29">
        <v>1950</v>
      </c>
      <c r="D186" s="75"/>
      <c r="E186" s="26">
        <v>3</v>
      </c>
      <c r="F186" s="27">
        <v>3</v>
      </c>
      <c r="G186" s="19">
        <v>0</v>
      </c>
      <c r="H186" s="40"/>
      <c r="I186" s="40"/>
      <c r="J186" s="40"/>
      <c r="K186" s="27">
        <v>50</v>
      </c>
      <c r="L186" s="40"/>
      <c r="M186" s="40"/>
      <c r="N186" s="40"/>
      <c r="O186" s="40"/>
      <c r="P186" s="40"/>
      <c r="Q186" s="40"/>
      <c r="R186" s="40"/>
    </row>
    <row r="187" spans="1:18" ht="20.100000000000001" customHeight="1" x14ac:dyDescent="0.3">
      <c r="A187" s="52">
        <v>2</v>
      </c>
      <c r="B187" s="24" t="s">
        <v>224</v>
      </c>
      <c r="C187" s="75"/>
      <c r="D187" s="29">
        <v>1949</v>
      </c>
      <c r="E187" s="26">
        <v>3</v>
      </c>
      <c r="F187" s="27">
        <v>3</v>
      </c>
      <c r="G187" s="19">
        <v>0</v>
      </c>
      <c r="H187" s="40"/>
      <c r="I187" s="40"/>
      <c r="J187" s="40"/>
      <c r="K187" s="27">
        <v>50</v>
      </c>
      <c r="L187" s="40"/>
      <c r="M187" s="40"/>
      <c r="N187" s="40"/>
      <c r="O187" s="40"/>
      <c r="P187" s="40"/>
      <c r="Q187" s="40"/>
      <c r="R187" s="40"/>
    </row>
    <row r="188" spans="1:18" ht="20.100000000000001" customHeight="1" x14ac:dyDescent="0.3">
      <c r="A188" s="52">
        <v>3</v>
      </c>
      <c r="B188" s="24" t="s">
        <v>225</v>
      </c>
      <c r="C188" s="75"/>
      <c r="D188" s="29">
        <v>1942</v>
      </c>
      <c r="E188" s="26">
        <v>1</v>
      </c>
      <c r="F188" s="27">
        <v>1</v>
      </c>
      <c r="G188" s="19">
        <v>0</v>
      </c>
      <c r="H188" s="40"/>
      <c r="I188" s="40"/>
      <c r="J188" s="40"/>
      <c r="K188" s="27">
        <v>50</v>
      </c>
      <c r="L188" s="40"/>
      <c r="M188" s="40"/>
      <c r="N188" s="40"/>
      <c r="O188" s="40"/>
      <c r="P188" s="40"/>
      <c r="Q188" s="40"/>
      <c r="R188" s="40"/>
    </row>
    <row r="189" spans="1:18" ht="20.100000000000001" customHeight="1" x14ac:dyDescent="0.3">
      <c r="A189" s="52">
        <v>4</v>
      </c>
      <c r="B189" s="24" t="s">
        <v>226</v>
      </c>
      <c r="C189" s="29">
        <v>1950</v>
      </c>
      <c r="D189" s="29"/>
      <c r="E189" s="26">
        <v>5</v>
      </c>
      <c r="F189" s="27">
        <v>5</v>
      </c>
      <c r="G189" s="19">
        <v>0</v>
      </c>
      <c r="H189" s="27"/>
      <c r="I189" s="27"/>
      <c r="J189" s="27"/>
      <c r="K189" s="27">
        <v>50</v>
      </c>
      <c r="L189" s="27"/>
      <c r="M189" s="27"/>
      <c r="N189" s="27"/>
      <c r="O189" s="27"/>
      <c r="P189" s="27"/>
      <c r="Q189" s="27"/>
      <c r="R189" s="27"/>
    </row>
    <row r="190" spans="1:18" ht="20.100000000000001" customHeight="1" x14ac:dyDescent="0.3">
      <c r="A190" s="52">
        <v>5</v>
      </c>
      <c r="B190" s="24" t="s">
        <v>227</v>
      </c>
      <c r="C190" s="29">
        <v>1952</v>
      </c>
      <c r="D190" s="29"/>
      <c r="E190" s="26">
        <v>3</v>
      </c>
      <c r="F190" s="27">
        <v>3</v>
      </c>
      <c r="G190" s="19">
        <v>0</v>
      </c>
      <c r="H190" s="27"/>
      <c r="I190" s="27"/>
      <c r="J190" s="27"/>
      <c r="K190" s="27">
        <v>50</v>
      </c>
      <c r="L190" s="27"/>
      <c r="M190" s="27"/>
      <c r="N190" s="27"/>
      <c r="O190" s="27"/>
      <c r="P190" s="27"/>
      <c r="Q190" s="27"/>
      <c r="R190" s="27"/>
    </row>
    <row r="191" spans="1:18" ht="20.100000000000001" customHeight="1" x14ac:dyDescent="0.3">
      <c r="A191" s="52">
        <v>6</v>
      </c>
      <c r="B191" s="24" t="s">
        <v>228</v>
      </c>
      <c r="C191" s="29">
        <v>1957</v>
      </c>
      <c r="D191" s="29"/>
      <c r="E191" s="26">
        <v>3</v>
      </c>
      <c r="F191" s="27">
        <v>3</v>
      </c>
      <c r="G191" s="19">
        <v>0</v>
      </c>
      <c r="H191" s="27"/>
      <c r="I191" s="27"/>
      <c r="J191" s="27"/>
      <c r="K191" s="27">
        <v>50</v>
      </c>
      <c r="L191" s="27"/>
      <c r="M191" s="27"/>
      <c r="N191" s="27"/>
      <c r="O191" s="27"/>
      <c r="P191" s="27"/>
      <c r="Q191" s="27"/>
      <c r="R191" s="27"/>
    </row>
    <row r="192" spans="1:18" ht="20.100000000000001" customHeight="1" x14ac:dyDescent="0.3">
      <c r="A192" s="52">
        <v>7</v>
      </c>
      <c r="B192" s="24" t="s">
        <v>229</v>
      </c>
      <c r="C192" s="29">
        <v>1950</v>
      </c>
      <c r="D192" s="29"/>
      <c r="E192" s="26">
        <v>2</v>
      </c>
      <c r="F192" s="27">
        <v>2</v>
      </c>
      <c r="G192" s="19">
        <v>0</v>
      </c>
      <c r="H192" s="27"/>
      <c r="I192" s="27"/>
      <c r="J192" s="27"/>
      <c r="K192" s="27">
        <v>50</v>
      </c>
      <c r="L192" s="27"/>
      <c r="M192" s="27"/>
      <c r="N192" s="27"/>
      <c r="O192" s="27"/>
      <c r="P192" s="27"/>
      <c r="Q192" s="27"/>
      <c r="R192" s="27"/>
    </row>
    <row r="193" spans="1:18" ht="20.100000000000001" customHeight="1" x14ac:dyDescent="0.3">
      <c r="A193" s="52">
        <v>8</v>
      </c>
      <c r="B193" s="24" t="s">
        <v>230</v>
      </c>
      <c r="C193" s="29">
        <v>1940</v>
      </c>
      <c r="D193" s="29"/>
      <c r="E193" s="26">
        <v>2</v>
      </c>
      <c r="F193" s="27">
        <v>2</v>
      </c>
      <c r="G193" s="19">
        <v>0</v>
      </c>
      <c r="H193" s="27"/>
      <c r="I193" s="27"/>
      <c r="J193" s="27"/>
      <c r="K193" s="27">
        <v>50</v>
      </c>
      <c r="L193" s="27"/>
      <c r="M193" s="27"/>
      <c r="N193" s="27"/>
      <c r="O193" s="27"/>
      <c r="P193" s="27"/>
      <c r="Q193" s="27"/>
      <c r="R193" s="27"/>
    </row>
    <row r="194" spans="1:18" ht="20.100000000000001" customHeight="1" x14ac:dyDescent="0.3">
      <c r="A194" s="52">
        <v>9</v>
      </c>
      <c r="B194" s="65" t="s">
        <v>231</v>
      </c>
      <c r="C194" s="29">
        <v>1980</v>
      </c>
      <c r="D194" s="29"/>
      <c r="E194" s="26">
        <f>F194</f>
        <v>5</v>
      </c>
      <c r="F194" s="27">
        <v>5</v>
      </c>
      <c r="G194" s="19"/>
      <c r="H194" s="27"/>
      <c r="I194" s="27"/>
      <c r="J194" s="27"/>
      <c r="K194" s="27">
        <v>50</v>
      </c>
      <c r="L194" s="27"/>
      <c r="M194" s="27"/>
      <c r="N194" s="27"/>
      <c r="O194" s="27"/>
      <c r="P194" s="27"/>
      <c r="Q194" s="27"/>
      <c r="R194" s="27"/>
    </row>
    <row r="195" spans="1:18" ht="20.100000000000001" customHeight="1" x14ac:dyDescent="0.3">
      <c r="A195" s="52">
        <v>10</v>
      </c>
      <c r="B195" s="65" t="s">
        <v>232</v>
      </c>
      <c r="C195" s="29">
        <v>1991</v>
      </c>
      <c r="D195" s="29"/>
      <c r="E195" s="26">
        <f>F195</f>
        <v>3</v>
      </c>
      <c r="F195" s="27">
        <v>3</v>
      </c>
      <c r="G195" s="19"/>
      <c r="H195" s="27"/>
      <c r="I195" s="27"/>
      <c r="J195" s="27"/>
      <c r="K195" s="27">
        <v>50</v>
      </c>
      <c r="L195" s="27"/>
      <c r="M195" s="27"/>
      <c r="N195" s="27"/>
      <c r="O195" s="27"/>
      <c r="P195" s="27"/>
      <c r="Q195" s="27"/>
      <c r="R195" s="27"/>
    </row>
    <row r="196" spans="1:18" ht="20.100000000000001" customHeight="1" x14ac:dyDescent="0.3">
      <c r="A196" s="52">
        <v>11</v>
      </c>
      <c r="B196" s="65" t="s">
        <v>233</v>
      </c>
      <c r="C196" s="29">
        <v>1991</v>
      </c>
      <c r="D196" s="29"/>
      <c r="E196" s="26">
        <f>F196</f>
        <v>2</v>
      </c>
      <c r="F196" s="27">
        <v>2</v>
      </c>
      <c r="G196" s="19"/>
      <c r="H196" s="27"/>
      <c r="I196" s="27"/>
      <c r="J196" s="27"/>
      <c r="K196" s="27">
        <v>50</v>
      </c>
      <c r="L196" s="27"/>
      <c r="M196" s="27"/>
      <c r="N196" s="27"/>
      <c r="O196" s="27"/>
      <c r="P196" s="27"/>
      <c r="Q196" s="27"/>
      <c r="R196" s="27"/>
    </row>
    <row r="197" spans="1:18" ht="20.100000000000001" customHeight="1" x14ac:dyDescent="0.3">
      <c r="A197" s="52"/>
      <c r="B197" s="20" t="s">
        <v>234</v>
      </c>
      <c r="C197" s="15"/>
      <c r="D197" s="45"/>
      <c r="E197" s="22">
        <f>SUM(E198:E205)</f>
        <v>32</v>
      </c>
      <c r="F197" s="23">
        <f t="shared" ref="F197:R197" si="52">SUM(F198:F205)</f>
        <v>32</v>
      </c>
      <c r="G197" s="23">
        <f t="shared" si="52"/>
        <v>0</v>
      </c>
      <c r="H197" s="23">
        <f t="shared" si="52"/>
        <v>30</v>
      </c>
      <c r="I197" s="23">
        <f t="shared" si="52"/>
        <v>30</v>
      </c>
      <c r="J197" s="23">
        <f t="shared" si="52"/>
        <v>0</v>
      </c>
      <c r="K197" s="23">
        <f t="shared" si="52"/>
        <v>0</v>
      </c>
      <c r="L197" s="23">
        <f t="shared" si="52"/>
        <v>0</v>
      </c>
      <c r="M197" s="23">
        <f t="shared" si="52"/>
        <v>0</v>
      </c>
      <c r="N197" s="23">
        <f t="shared" si="52"/>
        <v>1</v>
      </c>
      <c r="O197" s="23">
        <f t="shared" si="52"/>
        <v>2</v>
      </c>
      <c r="P197" s="23">
        <f t="shared" si="52"/>
        <v>1</v>
      </c>
      <c r="Q197" s="23">
        <f t="shared" si="52"/>
        <v>0</v>
      </c>
      <c r="R197" s="23">
        <f t="shared" si="52"/>
        <v>1</v>
      </c>
    </row>
    <row r="198" spans="1:18" ht="20.100000000000001" customHeight="1" x14ac:dyDescent="0.3">
      <c r="A198" s="52">
        <v>1</v>
      </c>
      <c r="B198" s="24" t="s">
        <v>235</v>
      </c>
      <c r="C198" s="25">
        <v>1978</v>
      </c>
      <c r="D198" s="53"/>
      <c r="E198" s="63">
        <f>F198+G198</f>
        <v>5</v>
      </c>
      <c r="F198" s="59">
        <v>5</v>
      </c>
      <c r="G198" s="59"/>
      <c r="H198" s="59">
        <v>30</v>
      </c>
      <c r="I198" s="59">
        <v>30</v>
      </c>
      <c r="J198" s="59"/>
      <c r="K198" s="59"/>
      <c r="L198" s="59"/>
      <c r="M198" s="59"/>
      <c r="N198" s="59">
        <v>1</v>
      </c>
      <c r="O198" s="59">
        <v>2</v>
      </c>
      <c r="P198" s="59">
        <v>1</v>
      </c>
      <c r="Q198" s="59"/>
      <c r="R198" s="59">
        <v>1</v>
      </c>
    </row>
    <row r="199" spans="1:18" ht="20.100000000000001" customHeight="1" x14ac:dyDescent="0.3">
      <c r="A199" s="52">
        <v>2</v>
      </c>
      <c r="B199" s="24" t="s">
        <v>236</v>
      </c>
      <c r="C199" s="75"/>
      <c r="D199" s="29">
        <v>1958</v>
      </c>
      <c r="E199" s="63">
        <f t="shared" ref="E199:E205" si="53">F199+G199</f>
        <v>4</v>
      </c>
      <c r="F199" s="27">
        <v>4</v>
      </c>
      <c r="G199" s="19">
        <v>0</v>
      </c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</row>
    <row r="200" spans="1:18" ht="20.100000000000001" customHeight="1" x14ac:dyDescent="0.3">
      <c r="A200" s="52">
        <v>3</v>
      </c>
      <c r="B200" s="24" t="s">
        <v>237</v>
      </c>
      <c r="C200" s="29">
        <v>1940</v>
      </c>
      <c r="D200" s="76"/>
      <c r="E200" s="63">
        <f t="shared" si="53"/>
        <v>2</v>
      </c>
      <c r="F200" s="27">
        <v>2</v>
      </c>
      <c r="G200" s="19">
        <v>0</v>
      </c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</row>
    <row r="201" spans="1:18" ht="20.100000000000001" customHeight="1" x14ac:dyDescent="0.3">
      <c r="A201" s="52">
        <v>4</v>
      </c>
      <c r="B201" s="24" t="s">
        <v>238</v>
      </c>
      <c r="C201" s="29">
        <v>1953</v>
      </c>
      <c r="D201" s="29"/>
      <c r="E201" s="63">
        <f t="shared" si="53"/>
        <v>3</v>
      </c>
      <c r="F201" s="27">
        <v>3</v>
      </c>
      <c r="G201" s="19">
        <v>0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ht="20.100000000000001" customHeight="1" x14ac:dyDescent="0.3">
      <c r="A202" s="52">
        <v>5</v>
      </c>
      <c r="B202" s="24" t="s">
        <v>239</v>
      </c>
      <c r="C202" s="29"/>
      <c r="D202" s="29">
        <v>1956</v>
      </c>
      <c r="E202" s="63">
        <f t="shared" si="53"/>
        <v>2</v>
      </c>
      <c r="F202" s="27">
        <v>2</v>
      </c>
      <c r="G202" s="19">
        <v>0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1:18" ht="20.100000000000001" customHeight="1" x14ac:dyDescent="0.3">
      <c r="A203" s="52">
        <v>6</v>
      </c>
      <c r="B203" s="77" t="s">
        <v>240</v>
      </c>
      <c r="C203" s="29">
        <v>1960</v>
      </c>
      <c r="D203" s="29"/>
      <c r="E203" s="63">
        <f t="shared" si="53"/>
        <v>9</v>
      </c>
      <c r="F203" s="27">
        <v>9</v>
      </c>
      <c r="G203" s="19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 ht="20.100000000000001" customHeight="1" x14ac:dyDescent="0.3">
      <c r="A204" s="52">
        <v>7</v>
      </c>
      <c r="B204" s="65" t="s">
        <v>241</v>
      </c>
      <c r="C204" s="29">
        <v>1985</v>
      </c>
      <c r="D204" s="29"/>
      <c r="E204" s="63">
        <f t="shared" si="53"/>
        <v>4</v>
      </c>
      <c r="F204" s="27">
        <v>4</v>
      </c>
      <c r="G204" s="19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1:18" ht="20.100000000000001" customHeight="1" x14ac:dyDescent="0.3">
      <c r="A205" s="52">
        <v>8</v>
      </c>
      <c r="B205" s="65" t="s">
        <v>242</v>
      </c>
      <c r="C205" s="8">
        <v>1950</v>
      </c>
      <c r="D205" s="29"/>
      <c r="E205" s="63">
        <f t="shared" si="53"/>
        <v>3</v>
      </c>
      <c r="F205" s="27">
        <v>3</v>
      </c>
      <c r="G205" s="19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ht="20.100000000000001" customHeight="1" x14ac:dyDescent="0.3">
      <c r="A206" s="52"/>
      <c r="B206" s="20" t="s">
        <v>243</v>
      </c>
      <c r="C206" s="21"/>
      <c r="D206" s="51"/>
      <c r="E206" s="22">
        <f>SUM(E207:E209)</f>
        <v>11</v>
      </c>
      <c r="F206" s="23">
        <f t="shared" ref="F206:R206" si="54">SUM(F207:F209)</f>
        <v>11</v>
      </c>
      <c r="G206" s="23">
        <f t="shared" si="54"/>
        <v>0</v>
      </c>
      <c r="H206" s="23">
        <f t="shared" si="54"/>
        <v>0</v>
      </c>
      <c r="I206" s="23">
        <f t="shared" si="54"/>
        <v>0</v>
      </c>
      <c r="J206" s="23">
        <f t="shared" si="54"/>
        <v>0</v>
      </c>
      <c r="K206" s="23">
        <f t="shared" si="54"/>
        <v>50</v>
      </c>
      <c r="L206" s="23">
        <f t="shared" si="54"/>
        <v>0</v>
      </c>
      <c r="M206" s="23">
        <f t="shared" si="54"/>
        <v>0</v>
      </c>
      <c r="N206" s="23">
        <f t="shared" si="54"/>
        <v>0</v>
      </c>
      <c r="O206" s="23">
        <f t="shared" si="54"/>
        <v>0</v>
      </c>
      <c r="P206" s="23">
        <f t="shared" si="54"/>
        <v>0</v>
      </c>
      <c r="Q206" s="23">
        <f t="shared" si="54"/>
        <v>0</v>
      </c>
      <c r="R206" s="23">
        <f t="shared" si="54"/>
        <v>0</v>
      </c>
    </row>
    <row r="207" spans="1:18" ht="20.100000000000001" customHeight="1" x14ac:dyDescent="0.3">
      <c r="A207" s="52">
        <v>1</v>
      </c>
      <c r="B207" s="24" t="s">
        <v>244</v>
      </c>
      <c r="C207" s="29">
        <v>1950</v>
      </c>
      <c r="D207" s="29"/>
      <c r="E207" s="26">
        <v>4</v>
      </c>
      <c r="F207" s="27">
        <v>4</v>
      </c>
      <c r="G207" s="19">
        <v>0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ht="20.100000000000001" customHeight="1" x14ac:dyDescent="0.3">
      <c r="A208" s="52">
        <v>2</v>
      </c>
      <c r="B208" s="24" t="s">
        <v>245</v>
      </c>
      <c r="C208" s="29">
        <v>1945</v>
      </c>
      <c r="D208" s="29"/>
      <c r="E208" s="26">
        <v>4</v>
      </c>
      <c r="F208" s="27">
        <v>4</v>
      </c>
      <c r="G208" s="19">
        <v>0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1:18" ht="20.100000000000001" customHeight="1" x14ac:dyDescent="0.3">
      <c r="A209" s="52">
        <v>3</v>
      </c>
      <c r="B209" s="77" t="s">
        <v>246</v>
      </c>
      <c r="C209" s="29">
        <v>1950</v>
      </c>
      <c r="D209" s="29"/>
      <c r="E209" s="26">
        <f>F209+G209</f>
        <v>3</v>
      </c>
      <c r="F209" s="27">
        <v>3</v>
      </c>
      <c r="G209" s="19"/>
      <c r="H209" s="27"/>
      <c r="I209" s="27"/>
      <c r="J209" s="27"/>
      <c r="K209" s="27">
        <v>50</v>
      </c>
      <c r="L209" s="27"/>
      <c r="M209" s="27"/>
      <c r="N209" s="27"/>
      <c r="O209" s="27"/>
      <c r="P209" s="27"/>
      <c r="Q209" s="27"/>
      <c r="R209" s="27"/>
    </row>
    <row r="210" spans="1:18" ht="20.100000000000001" customHeight="1" x14ac:dyDescent="0.35">
      <c r="A210" s="50"/>
      <c r="B210" s="20" t="s">
        <v>247</v>
      </c>
      <c r="C210" s="21"/>
      <c r="D210" s="51"/>
      <c r="E210" s="22">
        <f>SUM(E211:E219)</f>
        <v>34</v>
      </c>
      <c r="F210" s="23">
        <f t="shared" ref="F210:R210" si="55">SUM(F211:F219)</f>
        <v>34</v>
      </c>
      <c r="G210" s="23">
        <f t="shared" si="55"/>
        <v>0</v>
      </c>
      <c r="H210" s="23">
        <f t="shared" si="55"/>
        <v>0</v>
      </c>
      <c r="I210" s="23">
        <f t="shared" si="55"/>
        <v>0</v>
      </c>
      <c r="J210" s="23">
        <f t="shared" si="55"/>
        <v>0</v>
      </c>
      <c r="K210" s="23">
        <f t="shared" si="55"/>
        <v>450</v>
      </c>
      <c r="L210" s="23">
        <f t="shared" si="55"/>
        <v>0</v>
      </c>
      <c r="M210" s="23">
        <f t="shared" si="55"/>
        <v>0</v>
      </c>
      <c r="N210" s="23">
        <f t="shared" si="55"/>
        <v>0</v>
      </c>
      <c r="O210" s="23">
        <f t="shared" si="55"/>
        <v>0</v>
      </c>
      <c r="P210" s="23">
        <f t="shared" si="55"/>
        <v>0</v>
      </c>
      <c r="Q210" s="23">
        <f t="shared" si="55"/>
        <v>0</v>
      </c>
      <c r="R210" s="23">
        <f t="shared" si="55"/>
        <v>0</v>
      </c>
    </row>
    <row r="211" spans="1:18" ht="20.100000000000001" customHeight="1" x14ac:dyDescent="0.3">
      <c r="A211" s="52">
        <v>1</v>
      </c>
      <c r="B211" s="24" t="s">
        <v>248</v>
      </c>
      <c r="C211" s="29">
        <v>1940</v>
      </c>
      <c r="D211" s="29"/>
      <c r="E211" s="26">
        <v>4</v>
      </c>
      <c r="F211" s="27">
        <v>4</v>
      </c>
      <c r="G211" s="19">
        <v>0</v>
      </c>
      <c r="H211" s="40"/>
      <c r="I211" s="40"/>
      <c r="J211" s="40"/>
      <c r="K211" s="27">
        <v>50</v>
      </c>
      <c r="L211" s="40"/>
      <c r="M211" s="40"/>
      <c r="N211" s="40"/>
      <c r="O211" s="40"/>
      <c r="P211" s="40"/>
      <c r="Q211" s="40"/>
      <c r="R211" s="40"/>
    </row>
    <row r="212" spans="1:18" ht="20.100000000000001" customHeight="1" x14ac:dyDescent="0.3">
      <c r="A212" s="52">
        <v>2</v>
      </c>
      <c r="B212" s="24" t="s">
        <v>249</v>
      </c>
      <c r="C212" s="29">
        <v>1950</v>
      </c>
      <c r="D212" s="78"/>
      <c r="E212" s="26">
        <v>5</v>
      </c>
      <c r="F212" s="27">
        <v>5</v>
      </c>
      <c r="G212" s="19">
        <v>0</v>
      </c>
      <c r="H212" s="40"/>
      <c r="I212" s="40"/>
      <c r="J212" s="40"/>
      <c r="K212" s="27">
        <v>50</v>
      </c>
      <c r="L212" s="40"/>
      <c r="M212" s="40"/>
      <c r="N212" s="40"/>
      <c r="O212" s="40"/>
      <c r="P212" s="40"/>
      <c r="Q212" s="40"/>
      <c r="R212" s="40"/>
    </row>
    <row r="213" spans="1:18" ht="20.100000000000001" customHeight="1" x14ac:dyDescent="0.3">
      <c r="A213" s="52">
        <v>3</v>
      </c>
      <c r="B213" s="24" t="s">
        <v>250</v>
      </c>
      <c r="C213" s="29">
        <v>1932</v>
      </c>
      <c r="D213" s="29"/>
      <c r="E213" s="26">
        <v>2</v>
      </c>
      <c r="F213" s="27">
        <v>2</v>
      </c>
      <c r="G213" s="19">
        <v>0</v>
      </c>
      <c r="H213" s="40"/>
      <c r="I213" s="40"/>
      <c r="J213" s="40"/>
      <c r="K213" s="27">
        <v>50</v>
      </c>
      <c r="L213" s="40"/>
      <c r="M213" s="40"/>
      <c r="N213" s="40"/>
      <c r="O213" s="40"/>
      <c r="P213" s="40"/>
      <c r="Q213" s="40"/>
      <c r="R213" s="40"/>
    </row>
    <row r="214" spans="1:18" ht="20.100000000000001" customHeight="1" x14ac:dyDescent="0.3">
      <c r="A214" s="52">
        <v>4</v>
      </c>
      <c r="B214" s="24" t="s">
        <v>251</v>
      </c>
      <c r="C214" s="29"/>
      <c r="D214" s="29">
        <v>1930</v>
      </c>
      <c r="E214" s="26">
        <v>2</v>
      </c>
      <c r="F214" s="27">
        <v>2</v>
      </c>
      <c r="G214" s="19">
        <v>0</v>
      </c>
      <c r="H214" s="27"/>
      <c r="I214" s="27"/>
      <c r="J214" s="27"/>
      <c r="K214" s="27">
        <v>50</v>
      </c>
      <c r="L214" s="27"/>
      <c r="M214" s="27"/>
      <c r="N214" s="27"/>
      <c r="O214" s="27"/>
      <c r="P214" s="27"/>
      <c r="Q214" s="27"/>
      <c r="R214" s="27"/>
    </row>
    <row r="215" spans="1:18" ht="20.100000000000001" customHeight="1" x14ac:dyDescent="0.3">
      <c r="A215" s="52">
        <v>5</v>
      </c>
      <c r="B215" s="64" t="s">
        <v>252</v>
      </c>
      <c r="C215" s="29">
        <v>1948</v>
      </c>
      <c r="D215" s="29"/>
      <c r="E215" s="26">
        <f>F215</f>
        <v>7</v>
      </c>
      <c r="F215" s="27">
        <v>7</v>
      </c>
      <c r="G215" s="19"/>
      <c r="H215" s="27"/>
      <c r="I215" s="27"/>
      <c r="J215" s="27"/>
      <c r="K215" s="27">
        <v>50</v>
      </c>
      <c r="L215" s="27"/>
      <c r="M215" s="27"/>
      <c r="N215" s="27"/>
      <c r="O215" s="27"/>
      <c r="P215" s="27"/>
      <c r="Q215" s="27"/>
      <c r="R215" s="27"/>
    </row>
    <row r="216" spans="1:18" ht="20.100000000000001" customHeight="1" x14ac:dyDescent="0.3">
      <c r="A216" s="52">
        <v>6</v>
      </c>
      <c r="B216" s="64" t="s">
        <v>253</v>
      </c>
      <c r="C216" s="29">
        <v>1947</v>
      </c>
      <c r="D216" s="29"/>
      <c r="E216" s="26">
        <f>F216</f>
        <v>3</v>
      </c>
      <c r="F216" s="27">
        <v>3</v>
      </c>
      <c r="G216" s="19"/>
      <c r="H216" s="27"/>
      <c r="I216" s="27"/>
      <c r="J216" s="27"/>
      <c r="K216" s="27">
        <v>50</v>
      </c>
      <c r="L216" s="27"/>
      <c r="M216" s="27"/>
      <c r="N216" s="27"/>
      <c r="O216" s="27"/>
      <c r="P216" s="27"/>
      <c r="Q216" s="27"/>
      <c r="R216" s="27"/>
    </row>
    <row r="217" spans="1:18" ht="20.100000000000001" customHeight="1" x14ac:dyDescent="0.3">
      <c r="A217" s="52">
        <v>7</v>
      </c>
      <c r="B217" s="64" t="s">
        <v>254</v>
      </c>
      <c r="C217" s="29"/>
      <c r="D217" s="29">
        <v>1957</v>
      </c>
      <c r="E217" s="26">
        <f>F217</f>
        <v>5</v>
      </c>
      <c r="F217" s="27">
        <v>5</v>
      </c>
      <c r="G217" s="19"/>
      <c r="H217" s="27"/>
      <c r="I217" s="27"/>
      <c r="J217" s="27"/>
      <c r="K217" s="27">
        <v>50</v>
      </c>
      <c r="L217" s="27"/>
      <c r="M217" s="27"/>
      <c r="N217" s="27"/>
      <c r="O217" s="27"/>
      <c r="P217" s="27"/>
      <c r="Q217" s="27"/>
      <c r="R217" s="27"/>
    </row>
    <row r="218" spans="1:18" ht="20.100000000000001" customHeight="1" x14ac:dyDescent="0.3">
      <c r="A218" s="52">
        <v>8</v>
      </c>
      <c r="B218" s="64" t="s">
        <v>255</v>
      </c>
      <c r="C218" s="29"/>
      <c r="D218" s="29">
        <v>1943</v>
      </c>
      <c r="E218" s="26">
        <f>F218</f>
        <v>1</v>
      </c>
      <c r="F218" s="27">
        <v>1</v>
      </c>
      <c r="G218" s="19"/>
      <c r="H218" s="27"/>
      <c r="I218" s="27"/>
      <c r="J218" s="27"/>
      <c r="K218" s="27">
        <v>50</v>
      </c>
      <c r="L218" s="27"/>
      <c r="M218" s="27"/>
      <c r="N218" s="27"/>
      <c r="O218" s="27"/>
      <c r="P218" s="27"/>
      <c r="Q218" s="27"/>
      <c r="R218" s="27"/>
    </row>
    <row r="219" spans="1:18" ht="20.100000000000001" customHeight="1" x14ac:dyDescent="0.3">
      <c r="A219" s="52">
        <v>9</v>
      </c>
      <c r="B219" s="64" t="s">
        <v>256</v>
      </c>
      <c r="C219" s="29">
        <v>1976</v>
      </c>
      <c r="D219" s="29"/>
      <c r="E219" s="26">
        <f>F219</f>
        <v>5</v>
      </c>
      <c r="F219" s="27">
        <v>5</v>
      </c>
      <c r="G219" s="19"/>
      <c r="H219" s="27"/>
      <c r="I219" s="27"/>
      <c r="J219" s="27"/>
      <c r="K219" s="27">
        <v>50</v>
      </c>
      <c r="L219" s="27"/>
      <c r="M219" s="27"/>
      <c r="N219" s="27"/>
      <c r="O219" s="27"/>
      <c r="P219" s="27"/>
      <c r="Q219" s="27"/>
      <c r="R219" s="27"/>
    </row>
    <row r="220" spans="1:18" ht="20.100000000000001" customHeight="1" x14ac:dyDescent="0.3">
      <c r="A220" s="52"/>
      <c r="B220" s="20" t="s">
        <v>257</v>
      </c>
      <c r="C220" s="29"/>
      <c r="D220" s="29"/>
      <c r="E220" s="48">
        <f>SUM(E221:E229)</f>
        <v>25</v>
      </c>
      <c r="F220" s="49">
        <f t="shared" ref="F220:R220" si="56">SUM(F221:F229)</f>
        <v>25</v>
      </c>
      <c r="G220" s="30">
        <f t="shared" si="56"/>
        <v>0</v>
      </c>
      <c r="H220" s="49">
        <f t="shared" si="56"/>
        <v>0</v>
      </c>
      <c r="I220" s="49">
        <f t="shared" si="56"/>
        <v>0</v>
      </c>
      <c r="J220" s="49">
        <f t="shared" si="56"/>
        <v>0</v>
      </c>
      <c r="K220" s="49">
        <f t="shared" si="56"/>
        <v>450</v>
      </c>
      <c r="L220" s="49">
        <f t="shared" si="56"/>
        <v>0</v>
      </c>
      <c r="M220" s="49">
        <f t="shared" si="56"/>
        <v>0</v>
      </c>
      <c r="N220" s="49">
        <f t="shared" si="56"/>
        <v>0</v>
      </c>
      <c r="O220" s="49">
        <f t="shared" si="56"/>
        <v>0</v>
      </c>
      <c r="P220" s="49">
        <f t="shared" si="56"/>
        <v>0</v>
      </c>
      <c r="Q220" s="49">
        <f t="shared" si="56"/>
        <v>0</v>
      </c>
      <c r="R220" s="49">
        <f t="shared" si="56"/>
        <v>0</v>
      </c>
    </row>
    <row r="221" spans="1:18" ht="20.100000000000001" customHeight="1" x14ac:dyDescent="0.3">
      <c r="A221" s="52">
        <v>1</v>
      </c>
      <c r="B221" s="24" t="s">
        <v>258</v>
      </c>
      <c r="C221" s="29">
        <v>1935</v>
      </c>
      <c r="D221" s="29"/>
      <c r="E221" s="26">
        <v>3</v>
      </c>
      <c r="F221" s="27">
        <v>3</v>
      </c>
      <c r="G221" s="19">
        <v>0</v>
      </c>
      <c r="H221" s="27"/>
      <c r="I221" s="27"/>
      <c r="J221" s="27"/>
      <c r="K221" s="27">
        <v>50</v>
      </c>
      <c r="L221" s="27"/>
      <c r="M221" s="27"/>
      <c r="N221" s="27"/>
      <c r="O221" s="27"/>
      <c r="P221" s="27"/>
      <c r="Q221" s="27"/>
      <c r="R221" s="27"/>
    </row>
    <row r="222" spans="1:18" ht="20.100000000000001" customHeight="1" x14ac:dyDescent="0.3">
      <c r="A222" s="52">
        <v>2</v>
      </c>
      <c r="B222" s="24" t="s">
        <v>259</v>
      </c>
      <c r="C222" s="29"/>
      <c r="D222" s="29">
        <v>1957</v>
      </c>
      <c r="E222" s="26">
        <v>1</v>
      </c>
      <c r="F222" s="27">
        <v>1</v>
      </c>
      <c r="G222" s="19">
        <v>0</v>
      </c>
      <c r="H222" s="27"/>
      <c r="I222" s="27"/>
      <c r="J222" s="27"/>
      <c r="K222" s="27">
        <v>50</v>
      </c>
      <c r="L222" s="27"/>
      <c r="M222" s="27"/>
      <c r="N222" s="27"/>
      <c r="O222" s="27"/>
      <c r="P222" s="27"/>
      <c r="Q222" s="27"/>
      <c r="R222" s="27"/>
    </row>
    <row r="223" spans="1:18" ht="20.100000000000001" customHeight="1" x14ac:dyDescent="0.3">
      <c r="A223" s="52">
        <v>3</v>
      </c>
      <c r="B223" s="24" t="s">
        <v>260</v>
      </c>
      <c r="C223" s="29">
        <v>1935</v>
      </c>
      <c r="D223" s="29"/>
      <c r="E223" s="26">
        <v>2</v>
      </c>
      <c r="F223" s="27">
        <v>2</v>
      </c>
      <c r="G223" s="19">
        <v>0</v>
      </c>
      <c r="H223" s="27"/>
      <c r="I223" s="27"/>
      <c r="J223" s="27"/>
      <c r="K223" s="27">
        <v>50</v>
      </c>
      <c r="L223" s="27"/>
      <c r="M223" s="27"/>
      <c r="N223" s="27"/>
      <c r="O223" s="27"/>
      <c r="P223" s="27"/>
      <c r="Q223" s="27"/>
      <c r="R223" s="27"/>
    </row>
    <row r="224" spans="1:18" ht="20.100000000000001" customHeight="1" x14ac:dyDescent="0.3">
      <c r="A224" s="52">
        <v>4</v>
      </c>
      <c r="B224" s="24" t="s">
        <v>261</v>
      </c>
      <c r="C224" s="79">
        <v>1949</v>
      </c>
      <c r="D224" s="79"/>
      <c r="E224" s="26">
        <f t="shared" ref="E224:E229" si="57">F224</f>
        <v>3</v>
      </c>
      <c r="F224" s="27">
        <v>3</v>
      </c>
      <c r="G224" s="19">
        <v>0</v>
      </c>
      <c r="H224" s="27"/>
      <c r="I224" s="27"/>
      <c r="J224" s="27"/>
      <c r="K224" s="27">
        <v>50</v>
      </c>
      <c r="L224" s="27"/>
      <c r="M224" s="27"/>
      <c r="N224" s="27"/>
      <c r="O224" s="27"/>
      <c r="P224" s="27"/>
      <c r="Q224" s="27"/>
      <c r="R224" s="27"/>
    </row>
    <row r="225" spans="1:18" ht="20.100000000000001" customHeight="1" x14ac:dyDescent="0.3">
      <c r="A225" s="52">
        <v>5</v>
      </c>
      <c r="B225" s="64" t="s">
        <v>262</v>
      </c>
      <c r="C225" s="80">
        <v>21186</v>
      </c>
      <c r="D225" s="79"/>
      <c r="E225" s="26">
        <f t="shared" si="57"/>
        <v>4</v>
      </c>
      <c r="F225" s="27">
        <v>4</v>
      </c>
      <c r="G225" s="19"/>
      <c r="H225" s="27"/>
      <c r="I225" s="27"/>
      <c r="J225" s="27"/>
      <c r="K225" s="27">
        <v>50</v>
      </c>
      <c r="L225" s="27"/>
      <c r="M225" s="27"/>
      <c r="N225" s="27"/>
      <c r="O225" s="27"/>
      <c r="P225" s="27"/>
      <c r="Q225" s="27"/>
      <c r="R225" s="27"/>
    </row>
    <row r="226" spans="1:18" ht="20.100000000000001" customHeight="1" x14ac:dyDescent="0.3">
      <c r="A226" s="52">
        <v>6</v>
      </c>
      <c r="B226" s="64" t="s">
        <v>263</v>
      </c>
      <c r="C226" s="8"/>
      <c r="D226" s="81">
        <v>18264</v>
      </c>
      <c r="E226" s="26">
        <f t="shared" si="57"/>
        <v>1</v>
      </c>
      <c r="F226" s="27">
        <v>1</v>
      </c>
      <c r="G226" s="19"/>
      <c r="H226" s="27"/>
      <c r="I226" s="27"/>
      <c r="J226" s="27"/>
      <c r="K226" s="27">
        <v>50</v>
      </c>
      <c r="L226" s="27"/>
      <c r="M226" s="27"/>
      <c r="N226" s="27"/>
      <c r="O226" s="27"/>
      <c r="P226" s="27"/>
      <c r="Q226" s="27"/>
      <c r="R226" s="27"/>
    </row>
    <row r="227" spans="1:18" ht="20.100000000000001" customHeight="1" x14ac:dyDescent="0.3">
      <c r="A227" s="52">
        <v>7</v>
      </c>
      <c r="B227" s="64" t="s">
        <v>264</v>
      </c>
      <c r="C227" s="80">
        <v>31503</v>
      </c>
      <c r="D227" s="79"/>
      <c r="E227" s="26">
        <f t="shared" si="57"/>
        <v>5</v>
      </c>
      <c r="F227" s="27">
        <v>5</v>
      </c>
      <c r="G227" s="19"/>
      <c r="H227" s="27"/>
      <c r="I227" s="27"/>
      <c r="J227" s="27"/>
      <c r="K227" s="27">
        <v>50</v>
      </c>
      <c r="L227" s="27"/>
      <c r="M227" s="27"/>
      <c r="N227" s="27"/>
      <c r="O227" s="27"/>
      <c r="P227" s="27"/>
      <c r="Q227" s="27"/>
      <c r="R227" s="27"/>
    </row>
    <row r="228" spans="1:18" ht="20.100000000000001" customHeight="1" x14ac:dyDescent="0.3">
      <c r="A228" s="52">
        <v>8</v>
      </c>
      <c r="B228" s="64" t="s">
        <v>265</v>
      </c>
      <c r="C228" s="8"/>
      <c r="D228" s="81">
        <v>18050</v>
      </c>
      <c r="E228" s="26">
        <f t="shared" si="57"/>
        <v>2</v>
      </c>
      <c r="F228" s="27">
        <v>2</v>
      </c>
      <c r="G228" s="19"/>
      <c r="H228" s="27"/>
      <c r="I228" s="27"/>
      <c r="J228" s="27"/>
      <c r="K228" s="27">
        <v>50</v>
      </c>
      <c r="L228" s="27"/>
      <c r="M228" s="27"/>
      <c r="N228" s="27"/>
      <c r="O228" s="27"/>
      <c r="P228" s="27"/>
      <c r="Q228" s="27"/>
      <c r="R228" s="27"/>
    </row>
    <row r="229" spans="1:18" ht="20.100000000000001" customHeight="1" x14ac:dyDescent="0.3">
      <c r="A229" s="52">
        <v>9</v>
      </c>
      <c r="B229" s="64" t="s">
        <v>266</v>
      </c>
      <c r="C229" s="80">
        <v>31382</v>
      </c>
      <c r="D229" s="79"/>
      <c r="E229" s="26">
        <f t="shared" si="57"/>
        <v>4</v>
      </c>
      <c r="F229" s="27">
        <v>4</v>
      </c>
      <c r="G229" s="19"/>
      <c r="H229" s="27"/>
      <c r="I229" s="27"/>
      <c r="J229" s="27"/>
      <c r="K229" s="27">
        <v>50</v>
      </c>
      <c r="L229" s="27"/>
      <c r="M229" s="27"/>
      <c r="N229" s="27"/>
      <c r="O229" s="27"/>
      <c r="P229" s="27"/>
      <c r="Q229" s="27"/>
      <c r="R229" s="27"/>
    </row>
    <row r="230" spans="1:18" s="18" customFormat="1" ht="20.100000000000001" customHeight="1" x14ac:dyDescent="0.3">
      <c r="A230" s="52"/>
      <c r="B230" s="20" t="s">
        <v>267</v>
      </c>
      <c r="C230" s="82"/>
      <c r="D230" s="83"/>
      <c r="E230" s="22">
        <f>SUM(E231:E239)</f>
        <v>38</v>
      </c>
      <c r="F230" s="23">
        <f t="shared" ref="F230:R230" si="58">SUM(F231:F239)</f>
        <v>38</v>
      </c>
      <c r="G230" s="23">
        <f t="shared" si="58"/>
        <v>0</v>
      </c>
      <c r="H230" s="23">
        <f t="shared" si="58"/>
        <v>30</v>
      </c>
      <c r="I230" s="23">
        <f t="shared" si="58"/>
        <v>30</v>
      </c>
      <c r="J230" s="23">
        <f t="shared" si="58"/>
        <v>0</v>
      </c>
      <c r="K230" s="23">
        <f t="shared" si="58"/>
        <v>450</v>
      </c>
      <c r="L230" s="23">
        <f t="shared" si="58"/>
        <v>0</v>
      </c>
      <c r="M230" s="23">
        <f t="shared" si="58"/>
        <v>0</v>
      </c>
      <c r="N230" s="23">
        <f t="shared" si="58"/>
        <v>0</v>
      </c>
      <c r="O230" s="23">
        <f t="shared" si="58"/>
        <v>0</v>
      </c>
      <c r="P230" s="23">
        <f t="shared" si="58"/>
        <v>0</v>
      </c>
      <c r="Q230" s="23">
        <f t="shared" si="58"/>
        <v>0</v>
      </c>
      <c r="R230" s="23">
        <f t="shared" si="58"/>
        <v>1</v>
      </c>
    </row>
    <row r="231" spans="1:18" s="18" customFormat="1" ht="20.100000000000001" customHeight="1" x14ac:dyDescent="0.3">
      <c r="A231" s="19">
        <v>1</v>
      </c>
      <c r="B231" s="24" t="s">
        <v>268</v>
      </c>
      <c r="C231" s="84">
        <v>1989</v>
      </c>
      <c r="D231" s="85"/>
      <c r="E231" s="54">
        <f>F231+G231</f>
        <v>3</v>
      </c>
      <c r="F231" s="55">
        <v>3</v>
      </c>
      <c r="G231" s="55"/>
      <c r="H231" s="55">
        <v>30</v>
      </c>
      <c r="I231" s="55">
        <v>30</v>
      </c>
      <c r="J231" s="55"/>
      <c r="K231" s="55">
        <v>50</v>
      </c>
      <c r="L231" s="59"/>
      <c r="M231" s="59"/>
      <c r="N231" s="59"/>
      <c r="O231" s="59"/>
      <c r="P231" s="59"/>
      <c r="Q231" s="59"/>
      <c r="R231" s="59">
        <v>1</v>
      </c>
    </row>
    <row r="232" spans="1:18" s="18" customFormat="1" ht="20.100000000000001" customHeight="1" x14ac:dyDescent="0.3">
      <c r="A232" s="19">
        <v>2</v>
      </c>
      <c r="B232" s="24" t="s">
        <v>269</v>
      </c>
      <c r="C232" s="79">
        <v>1956</v>
      </c>
      <c r="D232" s="79"/>
      <c r="E232" s="26">
        <v>4</v>
      </c>
      <c r="F232" s="27">
        <v>4</v>
      </c>
      <c r="G232" s="19">
        <v>0</v>
      </c>
      <c r="H232" s="27"/>
      <c r="I232" s="27"/>
      <c r="J232" s="27"/>
      <c r="K232" s="55">
        <v>50</v>
      </c>
      <c r="L232" s="27"/>
      <c r="M232" s="27"/>
      <c r="N232" s="27"/>
      <c r="O232" s="27"/>
      <c r="P232" s="27"/>
      <c r="Q232" s="27"/>
      <c r="R232" s="27"/>
    </row>
    <row r="233" spans="1:18" s="18" customFormat="1" ht="20.100000000000001" customHeight="1" x14ac:dyDescent="0.3">
      <c r="A233" s="19">
        <v>3</v>
      </c>
      <c r="B233" s="24" t="s">
        <v>270</v>
      </c>
      <c r="C233" s="79">
        <v>1940</v>
      </c>
      <c r="D233" s="79"/>
      <c r="E233" s="26">
        <f>F233</f>
        <v>6</v>
      </c>
      <c r="F233" s="27">
        <v>6</v>
      </c>
      <c r="G233" s="19">
        <v>0</v>
      </c>
      <c r="H233" s="27"/>
      <c r="I233" s="27"/>
      <c r="J233" s="27"/>
      <c r="K233" s="55">
        <v>50</v>
      </c>
      <c r="L233" s="27"/>
      <c r="M233" s="27"/>
      <c r="N233" s="27"/>
      <c r="O233" s="27"/>
      <c r="P233" s="27"/>
      <c r="Q233" s="27"/>
      <c r="R233" s="27"/>
    </row>
    <row r="234" spans="1:18" s="18" customFormat="1" ht="20.100000000000001" customHeight="1" x14ac:dyDescent="0.3">
      <c r="A234" s="19">
        <v>4</v>
      </c>
      <c r="B234" s="38" t="s">
        <v>271</v>
      </c>
      <c r="C234" s="79">
        <v>1940</v>
      </c>
      <c r="D234" s="79"/>
      <c r="E234" s="26">
        <f t="shared" ref="E234:E239" si="59">F234</f>
        <v>6</v>
      </c>
      <c r="F234" s="27">
        <v>6</v>
      </c>
      <c r="G234" s="19">
        <v>0</v>
      </c>
      <c r="H234" s="27"/>
      <c r="I234" s="27"/>
      <c r="J234" s="27"/>
      <c r="K234" s="55">
        <v>50</v>
      </c>
      <c r="L234" s="27"/>
      <c r="M234" s="27"/>
      <c r="N234" s="27"/>
      <c r="O234" s="27"/>
      <c r="P234" s="27"/>
      <c r="Q234" s="27"/>
      <c r="R234" s="27"/>
    </row>
    <row r="235" spans="1:18" s="18" customFormat="1" ht="20.100000000000001" customHeight="1" x14ac:dyDescent="0.3">
      <c r="A235" s="19">
        <v>5</v>
      </c>
      <c r="B235" s="64" t="s">
        <v>272</v>
      </c>
      <c r="C235" s="80">
        <v>1988</v>
      </c>
      <c r="D235" s="79"/>
      <c r="E235" s="26">
        <f t="shared" si="59"/>
        <v>4</v>
      </c>
      <c r="F235" s="27">
        <v>4</v>
      </c>
      <c r="G235" s="19"/>
      <c r="H235" s="27"/>
      <c r="I235" s="27"/>
      <c r="J235" s="27"/>
      <c r="K235" s="55">
        <v>50</v>
      </c>
      <c r="L235" s="27"/>
      <c r="M235" s="27"/>
      <c r="N235" s="27"/>
      <c r="O235" s="27"/>
      <c r="P235" s="27"/>
      <c r="Q235" s="27"/>
      <c r="R235" s="27"/>
    </row>
    <row r="236" spans="1:18" s="18" customFormat="1" ht="20.100000000000001" customHeight="1" x14ac:dyDescent="0.3">
      <c r="A236" s="19">
        <v>6</v>
      </c>
      <c r="B236" s="64" t="s">
        <v>273</v>
      </c>
      <c r="C236" s="80">
        <v>17958</v>
      </c>
      <c r="D236" s="79"/>
      <c r="E236" s="26">
        <f t="shared" si="59"/>
        <v>3</v>
      </c>
      <c r="F236" s="27">
        <v>3</v>
      </c>
      <c r="G236" s="19"/>
      <c r="H236" s="27"/>
      <c r="I236" s="27"/>
      <c r="J236" s="27"/>
      <c r="K236" s="55">
        <v>50</v>
      </c>
      <c r="L236" s="27"/>
      <c r="M236" s="27"/>
      <c r="N236" s="27"/>
      <c r="O236" s="27"/>
      <c r="P236" s="27"/>
      <c r="Q236" s="27"/>
      <c r="R236" s="27"/>
    </row>
    <row r="237" spans="1:18" s="18" customFormat="1" ht="20.100000000000001" customHeight="1" x14ac:dyDescent="0.3">
      <c r="A237" s="19">
        <v>7</v>
      </c>
      <c r="B237" s="64" t="s">
        <v>274</v>
      </c>
      <c r="C237" s="80">
        <v>31176</v>
      </c>
      <c r="D237" s="79"/>
      <c r="E237" s="26">
        <f t="shared" si="59"/>
        <v>5</v>
      </c>
      <c r="F237" s="27">
        <v>5</v>
      </c>
      <c r="G237" s="19"/>
      <c r="H237" s="27"/>
      <c r="I237" s="27"/>
      <c r="J237" s="27"/>
      <c r="K237" s="55">
        <v>50</v>
      </c>
      <c r="L237" s="27"/>
      <c r="M237" s="27"/>
      <c r="N237" s="27"/>
      <c r="O237" s="27"/>
      <c r="P237" s="27"/>
      <c r="Q237" s="27"/>
      <c r="R237" s="27"/>
    </row>
    <row r="238" spans="1:18" s="18" customFormat="1" ht="20.100000000000001" customHeight="1" x14ac:dyDescent="0.3">
      <c r="A238" s="19">
        <v>8</v>
      </c>
      <c r="B238" s="64" t="s">
        <v>275</v>
      </c>
      <c r="C238" s="80">
        <v>29952</v>
      </c>
      <c r="D238" s="79"/>
      <c r="E238" s="26">
        <f t="shared" si="59"/>
        <v>4</v>
      </c>
      <c r="F238" s="27">
        <v>4</v>
      </c>
      <c r="G238" s="19"/>
      <c r="H238" s="27"/>
      <c r="I238" s="27"/>
      <c r="J238" s="27"/>
      <c r="K238" s="55">
        <v>50</v>
      </c>
      <c r="L238" s="27"/>
      <c r="M238" s="27"/>
      <c r="N238" s="27"/>
      <c r="O238" s="27"/>
      <c r="P238" s="27"/>
      <c r="Q238" s="27"/>
      <c r="R238" s="27"/>
    </row>
    <row r="239" spans="1:18" s="18" customFormat="1" ht="20.100000000000001" customHeight="1" x14ac:dyDescent="0.3">
      <c r="A239" s="19">
        <v>9</v>
      </c>
      <c r="B239" s="64" t="s">
        <v>276</v>
      </c>
      <c r="C239" s="80">
        <v>32477</v>
      </c>
      <c r="D239" s="79"/>
      <c r="E239" s="26">
        <f t="shared" si="59"/>
        <v>3</v>
      </c>
      <c r="F239" s="27">
        <v>3</v>
      </c>
      <c r="G239" s="19"/>
      <c r="H239" s="27"/>
      <c r="I239" s="27"/>
      <c r="J239" s="27"/>
      <c r="K239" s="55">
        <v>50</v>
      </c>
      <c r="L239" s="27"/>
      <c r="M239" s="27"/>
      <c r="N239" s="27"/>
      <c r="O239" s="27"/>
      <c r="P239" s="27"/>
      <c r="Q239" s="27"/>
      <c r="R239" s="27"/>
    </row>
    <row r="240" spans="1:18" x14ac:dyDescent="0.3">
      <c r="A240" s="58" t="s">
        <v>277</v>
      </c>
      <c r="B240" s="14" t="s">
        <v>278</v>
      </c>
      <c r="C240" s="25"/>
      <c r="D240" s="53"/>
      <c r="E240" s="22">
        <f>E251+E256+E267+E241+E243+E253</f>
        <v>94</v>
      </c>
      <c r="F240" s="23">
        <f t="shared" ref="F240:R240" si="60">F251+F256+F267+F241+F243+F253</f>
        <v>94</v>
      </c>
      <c r="G240" s="23">
        <f t="shared" si="60"/>
        <v>0</v>
      </c>
      <c r="H240" s="23">
        <f t="shared" si="60"/>
        <v>115</v>
      </c>
      <c r="I240" s="23">
        <f t="shared" si="60"/>
        <v>115</v>
      </c>
      <c r="J240" s="23">
        <f t="shared" si="60"/>
        <v>50</v>
      </c>
      <c r="K240" s="23">
        <f t="shared" si="60"/>
        <v>1050</v>
      </c>
      <c r="L240" s="23">
        <f t="shared" si="60"/>
        <v>2</v>
      </c>
      <c r="M240" s="23">
        <f t="shared" si="60"/>
        <v>17</v>
      </c>
      <c r="N240" s="23">
        <f t="shared" si="60"/>
        <v>2</v>
      </c>
      <c r="O240" s="23">
        <f t="shared" si="60"/>
        <v>2</v>
      </c>
      <c r="P240" s="23">
        <f t="shared" si="60"/>
        <v>6</v>
      </c>
      <c r="Q240" s="23">
        <f t="shared" si="60"/>
        <v>2</v>
      </c>
      <c r="R240" s="23">
        <f t="shared" si="60"/>
        <v>0</v>
      </c>
    </row>
    <row r="241" spans="1:18" x14ac:dyDescent="0.3">
      <c r="A241" s="58"/>
      <c r="B241" s="20" t="s">
        <v>279</v>
      </c>
      <c r="C241" s="25"/>
      <c r="D241" s="53"/>
      <c r="E241" s="22">
        <f>E242</f>
        <v>5</v>
      </c>
      <c r="F241" s="23">
        <f t="shared" ref="F241:R241" si="61">F242</f>
        <v>5</v>
      </c>
      <c r="G241" s="23">
        <f t="shared" si="61"/>
        <v>0</v>
      </c>
      <c r="H241" s="23">
        <f t="shared" si="61"/>
        <v>0</v>
      </c>
      <c r="I241" s="23">
        <f t="shared" si="61"/>
        <v>0</v>
      </c>
      <c r="J241" s="23">
        <f t="shared" si="61"/>
        <v>0</v>
      </c>
      <c r="K241" s="23">
        <f t="shared" si="61"/>
        <v>50</v>
      </c>
      <c r="L241" s="23">
        <f t="shared" si="61"/>
        <v>0</v>
      </c>
      <c r="M241" s="23">
        <f t="shared" si="61"/>
        <v>0</v>
      </c>
      <c r="N241" s="23">
        <f t="shared" si="61"/>
        <v>0</v>
      </c>
      <c r="O241" s="23">
        <f t="shared" si="61"/>
        <v>1</v>
      </c>
      <c r="P241" s="23">
        <f t="shared" si="61"/>
        <v>1</v>
      </c>
      <c r="Q241" s="23">
        <f t="shared" si="61"/>
        <v>0</v>
      </c>
      <c r="R241" s="23">
        <f t="shared" si="61"/>
        <v>0</v>
      </c>
    </row>
    <row r="242" spans="1:18" x14ac:dyDescent="0.3">
      <c r="A242" s="52">
        <v>1</v>
      </c>
      <c r="B242" s="31" t="s">
        <v>280</v>
      </c>
      <c r="C242" s="29">
        <v>1947</v>
      </c>
      <c r="D242" s="86"/>
      <c r="E242" s="26">
        <v>5</v>
      </c>
      <c r="F242" s="27">
        <v>5</v>
      </c>
      <c r="G242" s="38"/>
      <c r="H242" s="27"/>
      <c r="I242" s="27"/>
      <c r="J242" s="27"/>
      <c r="K242" s="27">
        <v>50</v>
      </c>
      <c r="L242" s="27"/>
      <c r="M242" s="27"/>
      <c r="N242" s="27"/>
      <c r="O242" s="27">
        <v>1</v>
      </c>
      <c r="P242" s="27">
        <v>1</v>
      </c>
      <c r="Q242" s="27"/>
      <c r="R242" s="27"/>
    </row>
    <row r="243" spans="1:18" x14ac:dyDescent="0.3">
      <c r="A243" s="58"/>
      <c r="B243" s="20" t="s">
        <v>281</v>
      </c>
      <c r="C243" s="29"/>
      <c r="D243" s="86"/>
      <c r="E243" s="48">
        <f>SUM(E244:E250)</f>
        <v>26</v>
      </c>
      <c r="F243" s="49">
        <f t="shared" ref="F243:R243" si="62">SUM(F244:F250)</f>
        <v>26</v>
      </c>
      <c r="G243" s="30">
        <f t="shared" si="62"/>
        <v>0</v>
      </c>
      <c r="H243" s="49">
        <f t="shared" si="62"/>
        <v>0</v>
      </c>
      <c r="I243" s="49">
        <f t="shared" si="62"/>
        <v>0</v>
      </c>
      <c r="J243" s="49">
        <f t="shared" si="62"/>
        <v>0</v>
      </c>
      <c r="K243" s="49">
        <f t="shared" si="62"/>
        <v>350</v>
      </c>
      <c r="L243" s="49">
        <f t="shared" si="62"/>
        <v>1</v>
      </c>
      <c r="M243" s="49">
        <f t="shared" si="62"/>
        <v>3</v>
      </c>
      <c r="N243" s="49">
        <f t="shared" si="62"/>
        <v>0</v>
      </c>
      <c r="O243" s="49">
        <f t="shared" si="62"/>
        <v>0</v>
      </c>
      <c r="P243" s="49">
        <f t="shared" si="62"/>
        <v>1</v>
      </c>
      <c r="Q243" s="49">
        <f t="shared" si="62"/>
        <v>1</v>
      </c>
      <c r="R243" s="49">
        <f t="shared" si="62"/>
        <v>0</v>
      </c>
    </row>
    <row r="244" spans="1:18" x14ac:dyDescent="0.3">
      <c r="A244" s="52">
        <v>1</v>
      </c>
      <c r="B244" s="31" t="s">
        <v>282</v>
      </c>
      <c r="C244" s="29">
        <v>1932</v>
      </c>
      <c r="D244" s="86"/>
      <c r="E244" s="26">
        <v>6</v>
      </c>
      <c r="F244" s="27">
        <v>6</v>
      </c>
      <c r="G244" s="38"/>
      <c r="H244" s="27"/>
      <c r="I244" s="27"/>
      <c r="J244" s="27"/>
      <c r="K244" s="27">
        <v>50</v>
      </c>
      <c r="L244" s="27"/>
      <c r="M244" s="27">
        <v>1</v>
      </c>
      <c r="N244" s="27"/>
      <c r="O244" s="27"/>
      <c r="P244" s="27">
        <v>1</v>
      </c>
      <c r="Q244" s="27">
        <v>1</v>
      </c>
      <c r="R244" s="27"/>
    </row>
    <row r="245" spans="1:18" x14ac:dyDescent="0.3">
      <c r="A245" s="52">
        <v>2</v>
      </c>
      <c r="B245" s="31" t="s">
        <v>283</v>
      </c>
      <c r="C245" s="29">
        <v>1980</v>
      </c>
      <c r="D245" s="86"/>
      <c r="E245" s="26">
        <v>4</v>
      </c>
      <c r="F245" s="27">
        <v>4</v>
      </c>
      <c r="G245" s="38"/>
      <c r="H245" s="27"/>
      <c r="I245" s="27"/>
      <c r="J245" s="27"/>
      <c r="K245" s="27">
        <v>50</v>
      </c>
      <c r="L245" s="27"/>
      <c r="M245" s="27"/>
      <c r="N245" s="27"/>
      <c r="O245" s="27"/>
      <c r="P245" s="27"/>
      <c r="Q245" s="27"/>
      <c r="R245" s="27"/>
    </row>
    <row r="246" spans="1:18" x14ac:dyDescent="0.3">
      <c r="A246" s="52">
        <v>3</v>
      </c>
      <c r="B246" s="31" t="s">
        <v>284</v>
      </c>
      <c r="C246" s="29">
        <v>1992</v>
      </c>
      <c r="D246" s="86"/>
      <c r="E246" s="26">
        <v>4</v>
      </c>
      <c r="F246" s="27">
        <v>4</v>
      </c>
      <c r="G246" s="38"/>
      <c r="H246" s="27"/>
      <c r="I246" s="27"/>
      <c r="J246" s="27"/>
      <c r="K246" s="27">
        <v>50</v>
      </c>
      <c r="L246" s="27">
        <v>1</v>
      </c>
      <c r="M246" s="27">
        <v>1</v>
      </c>
      <c r="N246" s="27"/>
      <c r="O246" s="27"/>
      <c r="P246" s="27"/>
      <c r="Q246" s="27"/>
      <c r="R246" s="27"/>
    </row>
    <row r="247" spans="1:18" x14ac:dyDescent="0.3">
      <c r="A247" s="52">
        <v>4</v>
      </c>
      <c r="B247" s="31" t="s">
        <v>285</v>
      </c>
      <c r="C247" s="29">
        <v>1984</v>
      </c>
      <c r="D247" s="86"/>
      <c r="E247" s="26">
        <v>3</v>
      </c>
      <c r="F247" s="27">
        <v>3</v>
      </c>
      <c r="G247" s="38"/>
      <c r="H247" s="27"/>
      <c r="I247" s="27"/>
      <c r="J247" s="27"/>
      <c r="K247" s="27">
        <v>50</v>
      </c>
      <c r="L247" s="27"/>
      <c r="M247" s="27">
        <v>1</v>
      </c>
      <c r="N247" s="27"/>
      <c r="O247" s="27"/>
      <c r="P247" s="27"/>
      <c r="Q247" s="27"/>
      <c r="R247" s="27"/>
    </row>
    <row r="248" spans="1:18" x14ac:dyDescent="0.3">
      <c r="A248" s="52">
        <v>5</v>
      </c>
      <c r="B248" s="31" t="s">
        <v>286</v>
      </c>
      <c r="C248" s="29">
        <v>1993</v>
      </c>
      <c r="D248" s="86"/>
      <c r="E248" s="26">
        <v>3</v>
      </c>
      <c r="F248" s="27">
        <v>3</v>
      </c>
      <c r="G248" s="38"/>
      <c r="H248" s="27"/>
      <c r="I248" s="27"/>
      <c r="J248" s="27"/>
      <c r="K248" s="27">
        <v>50</v>
      </c>
      <c r="L248" s="27"/>
      <c r="M248" s="27"/>
      <c r="N248" s="27"/>
      <c r="O248" s="27"/>
      <c r="P248" s="27"/>
      <c r="Q248" s="27"/>
      <c r="R248" s="27"/>
    </row>
    <row r="249" spans="1:18" x14ac:dyDescent="0.3">
      <c r="A249" s="52">
        <v>6</v>
      </c>
      <c r="B249" s="31" t="s">
        <v>287</v>
      </c>
      <c r="C249" s="29">
        <v>1993</v>
      </c>
      <c r="D249" s="86"/>
      <c r="E249" s="26">
        <v>3</v>
      </c>
      <c r="F249" s="27">
        <v>3</v>
      </c>
      <c r="G249" s="38"/>
      <c r="H249" s="27"/>
      <c r="I249" s="27"/>
      <c r="J249" s="27"/>
      <c r="K249" s="27">
        <v>50</v>
      </c>
      <c r="L249" s="27"/>
      <c r="M249" s="27"/>
      <c r="N249" s="27"/>
      <c r="O249" s="27"/>
      <c r="P249" s="27"/>
      <c r="Q249" s="27"/>
      <c r="R249" s="27"/>
    </row>
    <row r="250" spans="1:18" x14ac:dyDescent="0.3">
      <c r="A250" s="52">
        <v>7</v>
      </c>
      <c r="B250" s="31" t="s">
        <v>288</v>
      </c>
      <c r="C250" s="29">
        <v>1994</v>
      </c>
      <c r="D250" s="86"/>
      <c r="E250" s="26">
        <v>3</v>
      </c>
      <c r="F250" s="27">
        <v>3</v>
      </c>
      <c r="G250" s="38"/>
      <c r="H250" s="27"/>
      <c r="I250" s="27"/>
      <c r="J250" s="27"/>
      <c r="K250" s="27">
        <v>50</v>
      </c>
      <c r="L250" s="27"/>
      <c r="M250" s="27"/>
      <c r="N250" s="27"/>
      <c r="O250" s="27"/>
      <c r="P250" s="27"/>
      <c r="Q250" s="27"/>
      <c r="R250" s="27"/>
    </row>
    <row r="251" spans="1:18" x14ac:dyDescent="0.3">
      <c r="A251" s="58"/>
      <c r="B251" s="20" t="s">
        <v>289</v>
      </c>
      <c r="C251" s="21"/>
      <c r="D251" s="51"/>
      <c r="E251" s="22">
        <f>E252</f>
        <v>5</v>
      </c>
      <c r="F251" s="23">
        <f t="shared" ref="F251:R251" si="63">F252</f>
        <v>5</v>
      </c>
      <c r="G251" s="23">
        <f t="shared" si="63"/>
        <v>0</v>
      </c>
      <c r="H251" s="23">
        <f t="shared" si="63"/>
        <v>15</v>
      </c>
      <c r="I251" s="23">
        <f t="shared" si="63"/>
        <v>15</v>
      </c>
      <c r="J251" s="23">
        <f t="shared" si="63"/>
        <v>50</v>
      </c>
      <c r="K251" s="23">
        <f t="shared" si="63"/>
        <v>0</v>
      </c>
      <c r="L251" s="23">
        <f t="shared" si="63"/>
        <v>0</v>
      </c>
      <c r="M251" s="23">
        <f t="shared" si="63"/>
        <v>2</v>
      </c>
      <c r="N251" s="23">
        <f t="shared" si="63"/>
        <v>0</v>
      </c>
      <c r="O251" s="23">
        <f t="shared" si="63"/>
        <v>1</v>
      </c>
      <c r="P251" s="23">
        <f t="shared" si="63"/>
        <v>0</v>
      </c>
      <c r="Q251" s="23">
        <f t="shared" si="63"/>
        <v>0</v>
      </c>
      <c r="R251" s="23">
        <f t="shared" si="63"/>
        <v>0</v>
      </c>
    </row>
    <row r="252" spans="1:18" x14ac:dyDescent="0.3">
      <c r="A252" s="52">
        <v>1</v>
      </c>
      <c r="B252" s="24" t="s">
        <v>290</v>
      </c>
      <c r="C252" s="25">
        <v>1984</v>
      </c>
      <c r="D252" s="53"/>
      <c r="E252" s="63">
        <f>F252</f>
        <v>5</v>
      </c>
      <c r="F252" s="59">
        <v>5</v>
      </c>
      <c r="G252" s="59"/>
      <c r="H252" s="59">
        <v>15</v>
      </c>
      <c r="I252" s="59">
        <v>15</v>
      </c>
      <c r="J252" s="59">
        <v>50</v>
      </c>
      <c r="K252" s="59"/>
      <c r="L252" s="59"/>
      <c r="M252" s="59">
        <v>2</v>
      </c>
      <c r="N252" s="59"/>
      <c r="O252" s="59">
        <v>1</v>
      </c>
      <c r="P252" s="59"/>
      <c r="Q252" s="59"/>
      <c r="R252" s="59"/>
    </row>
    <row r="253" spans="1:18" x14ac:dyDescent="0.3">
      <c r="A253" s="52"/>
      <c r="B253" s="20" t="s">
        <v>291</v>
      </c>
      <c r="C253" s="21"/>
      <c r="D253" s="51"/>
      <c r="E253" s="22">
        <f>F253+G253</f>
        <v>8</v>
      </c>
      <c r="F253" s="23">
        <f>SUM(F254:F255)</f>
        <v>8</v>
      </c>
      <c r="G253" s="23">
        <f t="shared" ref="G253:R253" si="64">SUM(G254:G255)</f>
        <v>0</v>
      </c>
      <c r="H253" s="23">
        <f t="shared" si="64"/>
        <v>0</v>
      </c>
      <c r="I253" s="23">
        <f t="shared" si="64"/>
        <v>0</v>
      </c>
      <c r="J253" s="23">
        <f t="shared" si="64"/>
        <v>0</v>
      </c>
      <c r="K253" s="23">
        <f t="shared" si="64"/>
        <v>100</v>
      </c>
      <c r="L253" s="23">
        <f t="shared" si="64"/>
        <v>0</v>
      </c>
      <c r="M253" s="23">
        <f t="shared" si="64"/>
        <v>2</v>
      </c>
      <c r="N253" s="23">
        <f t="shared" si="64"/>
        <v>0</v>
      </c>
      <c r="O253" s="23">
        <f t="shared" si="64"/>
        <v>0</v>
      </c>
      <c r="P253" s="23">
        <f t="shared" si="64"/>
        <v>1</v>
      </c>
      <c r="Q253" s="23">
        <f t="shared" si="64"/>
        <v>0</v>
      </c>
      <c r="R253" s="23">
        <f t="shared" si="64"/>
        <v>0</v>
      </c>
    </row>
    <row r="254" spans="1:18" x14ac:dyDescent="0.3">
      <c r="A254" s="52">
        <v>1</v>
      </c>
      <c r="B254" s="31" t="s">
        <v>292</v>
      </c>
      <c r="C254" s="29">
        <v>1964</v>
      </c>
      <c r="D254" s="86"/>
      <c r="E254" s="26">
        <v>4</v>
      </c>
      <c r="F254" s="27">
        <v>4</v>
      </c>
      <c r="G254" s="38"/>
      <c r="H254" s="27"/>
      <c r="I254" s="27"/>
      <c r="J254" s="27"/>
      <c r="K254" s="27">
        <v>50</v>
      </c>
      <c r="L254" s="27"/>
      <c r="M254" s="27"/>
      <c r="N254" s="27"/>
      <c r="O254" s="27"/>
      <c r="P254" s="27">
        <v>1</v>
      </c>
      <c r="Q254" s="27"/>
      <c r="R254" s="27"/>
    </row>
    <row r="255" spans="1:18" x14ac:dyDescent="0.3">
      <c r="A255" s="52">
        <v>2</v>
      </c>
      <c r="B255" s="31" t="s">
        <v>293</v>
      </c>
      <c r="C255" s="29">
        <v>1990</v>
      </c>
      <c r="D255" s="86"/>
      <c r="E255" s="26">
        <v>4</v>
      </c>
      <c r="F255" s="27">
        <v>4</v>
      </c>
      <c r="G255" s="38"/>
      <c r="H255" s="27"/>
      <c r="I255" s="27"/>
      <c r="J255" s="27"/>
      <c r="K255" s="27">
        <v>50</v>
      </c>
      <c r="L255" s="27"/>
      <c r="M255" s="27">
        <v>2</v>
      </c>
      <c r="N255" s="27"/>
      <c r="O255" s="27"/>
      <c r="P255" s="27"/>
      <c r="Q255" s="27"/>
      <c r="R255" s="27"/>
    </row>
    <row r="256" spans="1:18" x14ac:dyDescent="0.3">
      <c r="A256" s="52"/>
      <c r="B256" s="20" t="s">
        <v>294</v>
      </c>
      <c r="C256" s="25"/>
      <c r="D256" s="53"/>
      <c r="E256" s="22">
        <f>SUM(E257:E266)</f>
        <v>35</v>
      </c>
      <c r="F256" s="23">
        <f t="shared" ref="F256:R256" si="65">SUM(F257:F266)</f>
        <v>35</v>
      </c>
      <c r="G256" s="23">
        <f t="shared" si="65"/>
        <v>0</v>
      </c>
      <c r="H256" s="23">
        <f t="shared" si="65"/>
        <v>50</v>
      </c>
      <c r="I256" s="23">
        <f t="shared" si="65"/>
        <v>50</v>
      </c>
      <c r="J256" s="23">
        <f t="shared" si="65"/>
        <v>0</v>
      </c>
      <c r="K256" s="23">
        <f t="shared" si="65"/>
        <v>400</v>
      </c>
      <c r="L256" s="23">
        <f t="shared" si="65"/>
        <v>1</v>
      </c>
      <c r="M256" s="23">
        <f t="shared" si="65"/>
        <v>9</v>
      </c>
      <c r="N256" s="23">
        <f t="shared" si="65"/>
        <v>0</v>
      </c>
      <c r="O256" s="23">
        <f t="shared" si="65"/>
        <v>0</v>
      </c>
      <c r="P256" s="23">
        <f t="shared" si="65"/>
        <v>3</v>
      </c>
      <c r="Q256" s="23">
        <f t="shared" si="65"/>
        <v>1</v>
      </c>
      <c r="R256" s="23">
        <f t="shared" si="65"/>
        <v>0</v>
      </c>
    </row>
    <row r="257" spans="1:18" x14ac:dyDescent="0.3">
      <c r="A257" s="52">
        <v>1</v>
      </c>
      <c r="B257" s="24" t="s">
        <v>295</v>
      </c>
      <c r="C257" s="25">
        <v>1991</v>
      </c>
      <c r="D257" s="53"/>
      <c r="E257" s="54">
        <f>F257+G257</f>
        <v>4</v>
      </c>
      <c r="F257" s="55">
        <v>4</v>
      </c>
      <c r="G257" s="55"/>
      <c r="H257" s="55">
        <v>50</v>
      </c>
      <c r="I257" s="55">
        <v>50</v>
      </c>
      <c r="J257" s="55"/>
      <c r="K257" s="55"/>
      <c r="L257" s="55">
        <v>1</v>
      </c>
      <c r="M257" s="55">
        <v>1</v>
      </c>
      <c r="N257" s="55"/>
      <c r="O257" s="55"/>
      <c r="P257" s="55"/>
      <c r="Q257" s="55"/>
      <c r="R257" s="55"/>
    </row>
    <row r="258" spans="1:18" x14ac:dyDescent="0.3">
      <c r="A258" s="52">
        <v>2</v>
      </c>
      <c r="B258" s="24" t="s">
        <v>296</v>
      </c>
      <c r="C258" s="25"/>
      <c r="D258" s="25">
        <v>1943</v>
      </c>
      <c r="E258" s="54">
        <f>F258+G258</f>
        <v>1</v>
      </c>
      <c r="F258" s="55">
        <v>1</v>
      </c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</row>
    <row r="259" spans="1:18" x14ac:dyDescent="0.3">
      <c r="A259" s="52">
        <v>3</v>
      </c>
      <c r="B259" s="24" t="s">
        <v>297</v>
      </c>
      <c r="C259" s="29">
        <v>1990</v>
      </c>
      <c r="D259" s="86"/>
      <c r="E259" s="26">
        <v>3</v>
      </c>
      <c r="F259" s="27">
        <v>3</v>
      </c>
      <c r="G259" s="38"/>
      <c r="H259" s="27"/>
      <c r="I259" s="27"/>
      <c r="J259" s="27"/>
      <c r="K259" s="27">
        <v>50</v>
      </c>
      <c r="L259" s="27"/>
      <c r="M259" s="27">
        <v>1</v>
      </c>
      <c r="N259" s="27"/>
      <c r="O259" s="27"/>
      <c r="P259" s="27"/>
      <c r="Q259" s="27"/>
      <c r="R259" s="27"/>
    </row>
    <row r="260" spans="1:18" x14ac:dyDescent="0.3">
      <c r="A260" s="52">
        <v>4</v>
      </c>
      <c r="B260" s="31" t="s">
        <v>298</v>
      </c>
      <c r="C260" s="29">
        <v>1983</v>
      </c>
      <c r="D260" s="86"/>
      <c r="E260" s="26">
        <v>4</v>
      </c>
      <c r="F260" s="27">
        <v>4</v>
      </c>
      <c r="G260" s="38"/>
      <c r="H260" s="27"/>
      <c r="I260" s="27"/>
      <c r="J260" s="27"/>
      <c r="K260" s="27">
        <v>50</v>
      </c>
      <c r="L260" s="27"/>
      <c r="M260" s="27">
        <v>2</v>
      </c>
      <c r="N260" s="27"/>
      <c r="O260" s="27"/>
      <c r="P260" s="27"/>
      <c r="Q260" s="27"/>
      <c r="R260" s="27"/>
    </row>
    <row r="261" spans="1:18" x14ac:dyDescent="0.3">
      <c r="A261" s="52">
        <v>5</v>
      </c>
      <c r="B261" s="31" t="s">
        <v>299</v>
      </c>
      <c r="C261" s="29">
        <v>1990</v>
      </c>
      <c r="D261" s="86"/>
      <c r="E261" s="26">
        <v>4</v>
      </c>
      <c r="F261" s="27">
        <v>4</v>
      </c>
      <c r="G261" s="38"/>
      <c r="H261" s="27"/>
      <c r="I261" s="27"/>
      <c r="J261" s="27"/>
      <c r="K261" s="27">
        <v>50</v>
      </c>
      <c r="L261" s="27"/>
      <c r="M261" s="27">
        <v>2</v>
      </c>
      <c r="N261" s="27"/>
      <c r="O261" s="27"/>
      <c r="P261" s="27"/>
      <c r="Q261" s="27"/>
      <c r="R261" s="27"/>
    </row>
    <row r="262" spans="1:18" x14ac:dyDescent="0.3">
      <c r="A262" s="52">
        <v>6</v>
      </c>
      <c r="B262" s="31" t="s">
        <v>300</v>
      </c>
      <c r="C262" s="29">
        <v>1952</v>
      </c>
      <c r="D262" s="86"/>
      <c r="E262" s="26">
        <v>5</v>
      </c>
      <c r="F262" s="27">
        <v>5</v>
      </c>
      <c r="G262" s="38"/>
      <c r="H262" s="27"/>
      <c r="I262" s="27"/>
      <c r="J262" s="27"/>
      <c r="K262" s="27">
        <v>50</v>
      </c>
      <c r="L262" s="27"/>
      <c r="M262" s="27"/>
      <c r="N262" s="27"/>
      <c r="O262" s="27"/>
      <c r="P262" s="27">
        <v>2</v>
      </c>
      <c r="Q262" s="27"/>
      <c r="R262" s="27"/>
    </row>
    <row r="263" spans="1:18" x14ac:dyDescent="0.3">
      <c r="A263" s="52">
        <v>7</v>
      </c>
      <c r="B263" s="31" t="s">
        <v>301</v>
      </c>
      <c r="C263" s="29">
        <v>1975</v>
      </c>
      <c r="D263" s="86"/>
      <c r="E263" s="26">
        <v>4</v>
      </c>
      <c r="F263" s="27">
        <v>4</v>
      </c>
      <c r="G263" s="38"/>
      <c r="H263" s="27"/>
      <c r="I263" s="27"/>
      <c r="J263" s="27"/>
      <c r="K263" s="27">
        <v>50</v>
      </c>
      <c r="L263" s="27"/>
      <c r="M263" s="27">
        <v>2</v>
      </c>
      <c r="N263" s="27"/>
      <c r="O263" s="27"/>
      <c r="P263" s="27"/>
      <c r="Q263" s="27"/>
      <c r="R263" s="27"/>
    </row>
    <row r="264" spans="1:18" x14ac:dyDescent="0.3">
      <c r="A264" s="52">
        <v>8</v>
      </c>
      <c r="B264" s="31" t="s">
        <v>302</v>
      </c>
      <c r="C264" s="29">
        <v>1975</v>
      </c>
      <c r="D264" s="86"/>
      <c r="E264" s="26">
        <v>4</v>
      </c>
      <c r="F264" s="27">
        <v>4</v>
      </c>
      <c r="G264" s="38"/>
      <c r="H264" s="27"/>
      <c r="I264" s="27"/>
      <c r="J264" s="27"/>
      <c r="K264" s="27">
        <v>50</v>
      </c>
      <c r="L264" s="27"/>
      <c r="M264" s="27"/>
      <c r="N264" s="27"/>
      <c r="O264" s="27"/>
      <c r="P264" s="27">
        <v>1</v>
      </c>
      <c r="Q264" s="27">
        <v>1</v>
      </c>
      <c r="R264" s="27"/>
    </row>
    <row r="265" spans="1:18" x14ac:dyDescent="0.3">
      <c r="A265" s="52">
        <v>9</v>
      </c>
      <c r="B265" s="31" t="s">
        <v>303</v>
      </c>
      <c r="C265" s="29">
        <v>1988</v>
      </c>
      <c r="D265" s="86"/>
      <c r="E265" s="26">
        <v>3</v>
      </c>
      <c r="F265" s="27">
        <v>3</v>
      </c>
      <c r="G265" s="38"/>
      <c r="H265" s="27"/>
      <c r="I265" s="27"/>
      <c r="J265" s="27"/>
      <c r="K265" s="27">
        <v>50</v>
      </c>
      <c r="L265" s="27"/>
      <c r="M265" s="27">
        <v>1</v>
      </c>
      <c r="N265" s="27"/>
      <c r="O265" s="27"/>
      <c r="P265" s="27"/>
      <c r="Q265" s="27"/>
      <c r="R265" s="27"/>
    </row>
    <row r="266" spans="1:18" x14ac:dyDescent="0.3">
      <c r="A266" s="52">
        <v>10</v>
      </c>
      <c r="B266" s="31" t="s">
        <v>304</v>
      </c>
      <c r="C266" s="29">
        <v>1991</v>
      </c>
      <c r="D266" s="86"/>
      <c r="E266" s="26">
        <v>3</v>
      </c>
      <c r="F266" s="27">
        <v>3</v>
      </c>
      <c r="G266" s="38"/>
      <c r="H266" s="27"/>
      <c r="I266" s="27"/>
      <c r="J266" s="27"/>
      <c r="K266" s="27">
        <v>50</v>
      </c>
      <c r="L266" s="27"/>
      <c r="M266" s="27"/>
      <c r="N266" s="27"/>
      <c r="O266" s="27"/>
      <c r="P266" s="27"/>
      <c r="Q266" s="27"/>
      <c r="R266" s="27"/>
    </row>
    <row r="267" spans="1:18" x14ac:dyDescent="0.3">
      <c r="A267" s="58"/>
      <c r="B267" s="20" t="s">
        <v>305</v>
      </c>
      <c r="C267" s="25"/>
      <c r="D267" s="53"/>
      <c r="E267" s="48">
        <f>SUM(E268:E271)</f>
        <v>15</v>
      </c>
      <c r="F267" s="49">
        <f t="shared" ref="F267:R267" si="66">SUM(F268:F271)</f>
        <v>15</v>
      </c>
      <c r="G267" s="49">
        <f t="shared" si="66"/>
        <v>0</v>
      </c>
      <c r="H267" s="49">
        <f t="shared" si="66"/>
        <v>50</v>
      </c>
      <c r="I267" s="49">
        <f t="shared" si="66"/>
        <v>50</v>
      </c>
      <c r="J267" s="49">
        <f t="shared" si="66"/>
        <v>0</v>
      </c>
      <c r="K267" s="49">
        <f t="shared" si="66"/>
        <v>150</v>
      </c>
      <c r="L267" s="49">
        <f t="shared" si="66"/>
        <v>0</v>
      </c>
      <c r="M267" s="49">
        <f t="shared" si="66"/>
        <v>1</v>
      </c>
      <c r="N267" s="49">
        <f t="shared" si="66"/>
        <v>2</v>
      </c>
      <c r="O267" s="49">
        <f t="shared" si="66"/>
        <v>0</v>
      </c>
      <c r="P267" s="49">
        <f t="shared" si="66"/>
        <v>0</v>
      </c>
      <c r="Q267" s="49">
        <f t="shared" si="66"/>
        <v>0</v>
      </c>
      <c r="R267" s="49">
        <f t="shared" si="66"/>
        <v>0</v>
      </c>
    </row>
    <row r="268" spans="1:18" x14ac:dyDescent="0.3">
      <c r="A268" s="52">
        <v>1</v>
      </c>
      <c r="B268" s="24" t="s">
        <v>306</v>
      </c>
      <c r="C268" s="25">
        <v>1972</v>
      </c>
      <c r="D268" s="53"/>
      <c r="E268" s="26">
        <f>F268+G268</f>
        <v>6</v>
      </c>
      <c r="F268" s="27">
        <v>6</v>
      </c>
      <c r="G268" s="27"/>
      <c r="H268" s="27">
        <v>50</v>
      </c>
      <c r="I268" s="27">
        <v>50</v>
      </c>
      <c r="J268" s="27"/>
      <c r="K268" s="27"/>
      <c r="L268" s="27"/>
      <c r="M268" s="27"/>
      <c r="N268" s="27">
        <v>2</v>
      </c>
      <c r="O268" s="27"/>
      <c r="P268" s="27"/>
      <c r="Q268" s="27"/>
      <c r="R268" s="27"/>
    </row>
    <row r="269" spans="1:18" x14ac:dyDescent="0.3">
      <c r="A269" s="52">
        <v>2</v>
      </c>
      <c r="B269" s="24" t="s">
        <v>307</v>
      </c>
      <c r="C269" s="29">
        <v>1991</v>
      </c>
      <c r="D269" s="29"/>
      <c r="E269" s="26">
        <v>4</v>
      </c>
      <c r="F269" s="27">
        <v>4</v>
      </c>
      <c r="G269" s="38"/>
      <c r="H269" s="27"/>
      <c r="I269" s="27"/>
      <c r="J269" s="27"/>
      <c r="K269" s="27">
        <v>50</v>
      </c>
      <c r="L269" s="27"/>
      <c r="M269" s="27">
        <v>1</v>
      </c>
      <c r="N269" s="27"/>
      <c r="O269" s="27"/>
      <c r="P269" s="27"/>
      <c r="Q269" s="27"/>
      <c r="R269" s="27"/>
    </row>
    <row r="270" spans="1:18" x14ac:dyDescent="0.3">
      <c r="A270" s="52">
        <v>3</v>
      </c>
      <c r="B270" s="24" t="s">
        <v>308</v>
      </c>
      <c r="C270" s="29">
        <v>1968</v>
      </c>
      <c r="D270" s="86"/>
      <c r="E270" s="26">
        <v>2</v>
      </c>
      <c r="F270" s="27">
        <v>2</v>
      </c>
      <c r="G270" s="38"/>
      <c r="H270" s="27"/>
      <c r="I270" s="27"/>
      <c r="J270" s="27"/>
      <c r="K270" s="27">
        <v>50</v>
      </c>
      <c r="L270" s="27"/>
      <c r="M270" s="27"/>
      <c r="N270" s="27"/>
      <c r="O270" s="27"/>
      <c r="P270" s="27"/>
      <c r="Q270" s="27"/>
      <c r="R270" s="27"/>
    </row>
    <row r="271" spans="1:18" x14ac:dyDescent="0.3">
      <c r="A271" s="52">
        <v>4</v>
      </c>
      <c r="B271" s="24" t="s">
        <v>309</v>
      </c>
      <c r="C271" s="29">
        <v>1994</v>
      </c>
      <c r="D271" s="86"/>
      <c r="E271" s="26">
        <v>3</v>
      </c>
      <c r="F271" s="27">
        <v>3</v>
      </c>
      <c r="G271" s="38"/>
      <c r="H271" s="27"/>
      <c r="I271" s="27"/>
      <c r="J271" s="27"/>
      <c r="K271" s="27">
        <v>50</v>
      </c>
      <c r="L271" s="27"/>
      <c r="M271" s="27"/>
      <c r="N271" s="27"/>
      <c r="O271" s="27"/>
      <c r="P271" s="27"/>
      <c r="Q271" s="27"/>
      <c r="R271" s="27"/>
    </row>
    <row r="272" spans="1:18" x14ac:dyDescent="0.3">
      <c r="A272" s="58" t="s">
        <v>310</v>
      </c>
      <c r="B272" s="14" t="s">
        <v>311</v>
      </c>
      <c r="C272" s="25"/>
      <c r="D272" s="53"/>
      <c r="E272" s="26">
        <f>E273+E277+E280+E285+E288</f>
        <v>49</v>
      </c>
      <c r="F272" s="27">
        <f t="shared" ref="F272:R272" si="67">F273+F277+F280+F285+F288</f>
        <v>49</v>
      </c>
      <c r="G272" s="27">
        <f t="shared" si="67"/>
        <v>0</v>
      </c>
      <c r="H272" s="27">
        <f t="shared" si="67"/>
        <v>113</v>
      </c>
      <c r="I272" s="27">
        <f t="shared" si="67"/>
        <v>113</v>
      </c>
      <c r="J272" s="27">
        <f t="shared" si="67"/>
        <v>155</v>
      </c>
      <c r="K272" s="27">
        <f t="shared" si="67"/>
        <v>0</v>
      </c>
      <c r="L272" s="27">
        <f t="shared" si="67"/>
        <v>4</v>
      </c>
      <c r="M272" s="27">
        <f t="shared" si="67"/>
        <v>5</v>
      </c>
      <c r="N272" s="27">
        <f t="shared" si="67"/>
        <v>4</v>
      </c>
      <c r="O272" s="27">
        <f t="shared" si="67"/>
        <v>1</v>
      </c>
      <c r="P272" s="27">
        <f t="shared" si="67"/>
        <v>0</v>
      </c>
      <c r="Q272" s="27">
        <f t="shared" si="67"/>
        <v>0</v>
      </c>
      <c r="R272" s="27">
        <f t="shared" si="67"/>
        <v>1</v>
      </c>
    </row>
    <row r="273" spans="1:18" x14ac:dyDescent="0.3">
      <c r="A273" s="52"/>
      <c r="B273" s="20" t="s">
        <v>312</v>
      </c>
      <c r="C273" s="21"/>
      <c r="D273" s="51"/>
      <c r="E273" s="48">
        <f>SUM(E274:E276)</f>
        <v>11</v>
      </c>
      <c r="F273" s="49">
        <f t="shared" ref="F273:R273" si="68">SUM(F274:F276)</f>
        <v>11</v>
      </c>
      <c r="G273" s="49">
        <f t="shared" si="68"/>
        <v>0</v>
      </c>
      <c r="H273" s="49">
        <f t="shared" si="68"/>
        <v>8</v>
      </c>
      <c r="I273" s="49">
        <f t="shared" si="68"/>
        <v>8</v>
      </c>
      <c r="J273" s="49">
        <f t="shared" si="68"/>
        <v>10</v>
      </c>
      <c r="K273" s="49">
        <f t="shared" si="68"/>
        <v>0</v>
      </c>
      <c r="L273" s="49">
        <f t="shared" si="68"/>
        <v>2</v>
      </c>
      <c r="M273" s="49">
        <f t="shared" si="68"/>
        <v>1</v>
      </c>
      <c r="N273" s="49">
        <f t="shared" si="68"/>
        <v>0</v>
      </c>
      <c r="O273" s="49">
        <f t="shared" si="68"/>
        <v>0</v>
      </c>
      <c r="P273" s="49">
        <f t="shared" si="68"/>
        <v>0</v>
      </c>
      <c r="Q273" s="49">
        <f t="shared" si="68"/>
        <v>0</v>
      </c>
      <c r="R273" s="49">
        <f t="shared" si="68"/>
        <v>0</v>
      </c>
    </row>
    <row r="274" spans="1:18" x14ac:dyDescent="0.3">
      <c r="A274" s="52">
        <v>1</v>
      </c>
      <c r="B274" s="24" t="s">
        <v>313</v>
      </c>
      <c r="C274" s="25">
        <v>1985</v>
      </c>
      <c r="D274" s="53"/>
      <c r="E274" s="26">
        <f>F274+G274</f>
        <v>4</v>
      </c>
      <c r="F274" s="27">
        <v>4</v>
      </c>
      <c r="G274" s="27"/>
      <c r="H274" s="27"/>
      <c r="I274" s="27"/>
      <c r="J274" s="27"/>
      <c r="K274" s="27"/>
      <c r="L274" s="27">
        <v>1</v>
      </c>
      <c r="M274" s="27"/>
      <c r="N274" s="27"/>
      <c r="O274" s="27"/>
      <c r="P274" s="27"/>
      <c r="Q274" s="27"/>
      <c r="R274" s="27"/>
    </row>
    <row r="275" spans="1:18" x14ac:dyDescent="0.3">
      <c r="A275" s="52">
        <v>2</v>
      </c>
      <c r="B275" s="38" t="s">
        <v>314</v>
      </c>
      <c r="C275" s="29">
        <v>1993</v>
      </c>
      <c r="D275" s="86"/>
      <c r="E275" s="26">
        <f>F275+G275</f>
        <v>4</v>
      </c>
      <c r="F275" s="27">
        <v>4</v>
      </c>
      <c r="G275" s="27"/>
      <c r="H275" s="27">
        <v>8</v>
      </c>
      <c r="I275" s="27">
        <v>8</v>
      </c>
      <c r="J275" s="27">
        <v>10</v>
      </c>
      <c r="K275" s="27"/>
      <c r="L275" s="27">
        <v>1</v>
      </c>
      <c r="M275" s="27"/>
      <c r="N275" s="27"/>
      <c r="O275" s="27"/>
      <c r="P275" s="27"/>
      <c r="Q275" s="27"/>
      <c r="R275" s="27"/>
    </row>
    <row r="276" spans="1:18" x14ac:dyDescent="0.3">
      <c r="A276" s="52">
        <v>3</v>
      </c>
      <c r="B276" s="38" t="s">
        <v>315</v>
      </c>
      <c r="C276" s="29">
        <v>1992</v>
      </c>
      <c r="D276" s="86"/>
      <c r="E276" s="26">
        <f>F276+G276</f>
        <v>3</v>
      </c>
      <c r="F276" s="27">
        <v>3</v>
      </c>
      <c r="G276" s="27"/>
      <c r="H276" s="27"/>
      <c r="I276" s="27"/>
      <c r="J276" s="27"/>
      <c r="K276" s="27"/>
      <c r="L276" s="27"/>
      <c r="M276" s="27">
        <v>1</v>
      </c>
      <c r="N276" s="27"/>
      <c r="O276" s="27"/>
      <c r="P276" s="27"/>
      <c r="Q276" s="27"/>
      <c r="R276" s="27"/>
    </row>
    <row r="277" spans="1:18" x14ac:dyDescent="0.3">
      <c r="A277" s="52"/>
      <c r="B277" s="87" t="s">
        <v>316</v>
      </c>
      <c r="C277" s="43"/>
      <c r="D277" s="88"/>
      <c r="E277" s="48">
        <f t="shared" ref="E277:R277" si="69">SUM(E278:E279)</f>
        <v>7</v>
      </c>
      <c r="F277" s="49">
        <f t="shared" si="69"/>
        <v>7</v>
      </c>
      <c r="G277" s="49">
        <f t="shared" si="69"/>
        <v>0</v>
      </c>
      <c r="H277" s="49">
        <f t="shared" si="69"/>
        <v>7</v>
      </c>
      <c r="I277" s="49">
        <f t="shared" si="69"/>
        <v>7</v>
      </c>
      <c r="J277" s="49">
        <f t="shared" si="69"/>
        <v>15</v>
      </c>
      <c r="K277" s="49">
        <f t="shared" si="69"/>
        <v>0</v>
      </c>
      <c r="L277" s="49">
        <f t="shared" si="69"/>
        <v>0</v>
      </c>
      <c r="M277" s="49">
        <f t="shared" si="69"/>
        <v>1</v>
      </c>
      <c r="N277" s="49">
        <f t="shared" si="69"/>
        <v>0</v>
      </c>
      <c r="O277" s="49">
        <f t="shared" si="69"/>
        <v>0</v>
      </c>
      <c r="P277" s="49">
        <f t="shared" si="69"/>
        <v>0</v>
      </c>
      <c r="Q277" s="49">
        <f t="shared" si="69"/>
        <v>0</v>
      </c>
      <c r="R277" s="49">
        <f t="shared" si="69"/>
        <v>0</v>
      </c>
    </row>
    <row r="278" spans="1:18" x14ac:dyDescent="0.3">
      <c r="A278" s="52">
        <v>1</v>
      </c>
      <c r="B278" s="38" t="s">
        <v>317</v>
      </c>
      <c r="C278" s="29">
        <v>1984</v>
      </c>
      <c r="D278" s="86"/>
      <c r="E278" s="26">
        <f>F278+G278</f>
        <v>4</v>
      </c>
      <c r="F278" s="27">
        <v>4</v>
      </c>
      <c r="G278" s="27"/>
      <c r="H278" s="27"/>
      <c r="I278" s="27"/>
      <c r="J278" s="27"/>
      <c r="K278" s="27"/>
      <c r="L278" s="27"/>
      <c r="M278" s="27">
        <v>1</v>
      </c>
      <c r="N278" s="27"/>
      <c r="O278" s="27"/>
      <c r="P278" s="27"/>
      <c r="Q278" s="27"/>
      <c r="R278" s="27"/>
    </row>
    <row r="279" spans="1:18" x14ac:dyDescent="0.3">
      <c r="A279" s="52">
        <v>2</v>
      </c>
      <c r="B279" s="38" t="s">
        <v>318</v>
      </c>
      <c r="C279" s="29">
        <v>1981</v>
      </c>
      <c r="D279" s="86"/>
      <c r="E279" s="26">
        <f>F279+G279</f>
        <v>3</v>
      </c>
      <c r="F279" s="27">
        <v>3</v>
      </c>
      <c r="G279" s="27"/>
      <c r="H279" s="27">
        <v>7</v>
      </c>
      <c r="I279" s="27">
        <v>7</v>
      </c>
      <c r="J279" s="27">
        <v>15</v>
      </c>
      <c r="K279" s="27"/>
      <c r="L279" s="27"/>
      <c r="M279" s="27"/>
      <c r="N279" s="27"/>
      <c r="O279" s="27"/>
      <c r="P279" s="27"/>
      <c r="Q279" s="27"/>
      <c r="R279" s="27"/>
    </row>
    <row r="280" spans="1:18" ht="19.5" x14ac:dyDescent="0.35">
      <c r="A280" s="50"/>
      <c r="B280" s="87" t="s">
        <v>319</v>
      </c>
      <c r="C280" s="43"/>
      <c r="D280" s="88"/>
      <c r="E280" s="48">
        <f>SUM(E281:E284)</f>
        <v>18</v>
      </c>
      <c r="F280" s="49">
        <f t="shared" ref="F280:R280" si="70">SUM(F281:F284)</f>
        <v>18</v>
      </c>
      <c r="G280" s="49">
        <f t="shared" si="70"/>
        <v>0</v>
      </c>
      <c r="H280" s="49">
        <f t="shared" si="70"/>
        <v>75</v>
      </c>
      <c r="I280" s="49">
        <f t="shared" si="70"/>
        <v>75</v>
      </c>
      <c r="J280" s="49">
        <f t="shared" si="70"/>
        <v>90</v>
      </c>
      <c r="K280" s="49">
        <f t="shared" si="70"/>
        <v>0</v>
      </c>
      <c r="L280" s="49">
        <f t="shared" si="70"/>
        <v>2</v>
      </c>
      <c r="M280" s="49">
        <f t="shared" si="70"/>
        <v>1</v>
      </c>
      <c r="N280" s="49">
        <f t="shared" si="70"/>
        <v>1</v>
      </c>
      <c r="O280" s="49">
        <f t="shared" si="70"/>
        <v>0</v>
      </c>
      <c r="P280" s="49">
        <f t="shared" si="70"/>
        <v>0</v>
      </c>
      <c r="Q280" s="49">
        <f t="shared" si="70"/>
        <v>0</v>
      </c>
      <c r="R280" s="49">
        <f t="shared" si="70"/>
        <v>0</v>
      </c>
    </row>
    <row r="281" spans="1:18" x14ac:dyDescent="0.3">
      <c r="A281" s="52">
        <v>1</v>
      </c>
      <c r="B281" s="38" t="s">
        <v>320</v>
      </c>
      <c r="C281" s="29">
        <v>1988</v>
      </c>
      <c r="D281" s="86"/>
      <c r="E281" s="26">
        <f>F281+G281</f>
        <v>4</v>
      </c>
      <c r="F281" s="27">
        <v>4</v>
      </c>
      <c r="G281" s="27"/>
      <c r="H281" s="27">
        <v>10</v>
      </c>
      <c r="I281" s="27">
        <v>10</v>
      </c>
      <c r="J281" s="27">
        <v>20</v>
      </c>
      <c r="K281" s="27"/>
      <c r="L281" s="27"/>
      <c r="M281" s="27">
        <v>1</v>
      </c>
      <c r="N281" s="27"/>
      <c r="O281" s="27"/>
      <c r="P281" s="27"/>
      <c r="Q281" s="27"/>
      <c r="R281" s="27"/>
    </row>
    <row r="282" spans="1:18" x14ac:dyDescent="0.3">
      <c r="A282" s="52">
        <v>2</v>
      </c>
      <c r="B282" s="38" t="s">
        <v>321</v>
      </c>
      <c r="C282" s="29">
        <v>1967</v>
      </c>
      <c r="D282" s="86"/>
      <c r="E282" s="26">
        <f>F282+G282</f>
        <v>6</v>
      </c>
      <c r="F282" s="27">
        <v>6</v>
      </c>
      <c r="G282" s="27"/>
      <c r="H282" s="27">
        <v>25</v>
      </c>
      <c r="I282" s="27">
        <v>25</v>
      </c>
      <c r="J282" s="27">
        <v>25</v>
      </c>
      <c r="K282" s="27"/>
      <c r="L282" s="27"/>
      <c r="M282" s="27"/>
      <c r="N282" s="27">
        <v>1</v>
      </c>
      <c r="O282" s="27"/>
      <c r="P282" s="27"/>
      <c r="Q282" s="27"/>
      <c r="R282" s="27"/>
    </row>
    <row r="283" spans="1:18" x14ac:dyDescent="0.3">
      <c r="A283" s="52">
        <v>3</v>
      </c>
      <c r="B283" s="38" t="s">
        <v>322</v>
      </c>
      <c r="C283" s="29">
        <v>1993</v>
      </c>
      <c r="D283" s="86"/>
      <c r="E283" s="26">
        <f>F283+G283</f>
        <v>4</v>
      </c>
      <c r="F283" s="27">
        <v>4</v>
      </c>
      <c r="G283" s="27"/>
      <c r="H283" s="27">
        <v>10</v>
      </c>
      <c r="I283" s="27">
        <v>10</v>
      </c>
      <c r="J283" s="27">
        <v>15</v>
      </c>
      <c r="K283" s="27"/>
      <c r="L283" s="27">
        <v>1</v>
      </c>
      <c r="M283" s="27"/>
      <c r="N283" s="27"/>
      <c r="O283" s="27"/>
      <c r="P283" s="27"/>
      <c r="Q283" s="27"/>
      <c r="R283" s="27"/>
    </row>
    <row r="284" spans="1:18" x14ac:dyDescent="0.3">
      <c r="A284" s="52">
        <v>4</v>
      </c>
      <c r="B284" s="38" t="s">
        <v>323</v>
      </c>
      <c r="C284" s="29">
        <v>1990</v>
      </c>
      <c r="D284" s="86"/>
      <c r="E284" s="26">
        <f>F284+G284</f>
        <v>4</v>
      </c>
      <c r="F284" s="27">
        <v>4</v>
      </c>
      <c r="G284" s="27"/>
      <c r="H284" s="27">
        <v>30</v>
      </c>
      <c r="I284" s="27">
        <v>30</v>
      </c>
      <c r="J284" s="27">
        <v>30</v>
      </c>
      <c r="K284" s="27"/>
      <c r="L284" s="27">
        <v>1</v>
      </c>
      <c r="M284" s="27"/>
      <c r="N284" s="27"/>
      <c r="O284" s="27"/>
      <c r="P284" s="27"/>
      <c r="Q284" s="27"/>
      <c r="R284" s="27"/>
    </row>
    <row r="285" spans="1:18" x14ac:dyDescent="0.3">
      <c r="A285" s="52"/>
      <c r="B285" s="87" t="s">
        <v>324</v>
      </c>
      <c r="C285" s="43"/>
      <c r="D285" s="88"/>
      <c r="E285" s="48">
        <f t="shared" ref="E285:R285" si="71">SUM(E286:E287)</f>
        <v>9</v>
      </c>
      <c r="F285" s="49">
        <f t="shared" si="71"/>
        <v>9</v>
      </c>
      <c r="G285" s="49">
        <f t="shared" si="71"/>
        <v>0</v>
      </c>
      <c r="H285" s="49">
        <f t="shared" si="71"/>
        <v>15</v>
      </c>
      <c r="I285" s="49">
        <f t="shared" si="71"/>
        <v>15</v>
      </c>
      <c r="J285" s="49">
        <f t="shared" si="71"/>
        <v>30</v>
      </c>
      <c r="K285" s="49">
        <f t="shared" si="71"/>
        <v>0</v>
      </c>
      <c r="L285" s="49">
        <f t="shared" si="71"/>
        <v>0</v>
      </c>
      <c r="M285" s="49">
        <f t="shared" si="71"/>
        <v>1</v>
      </c>
      <c r="N285" s="49">
        <f t="shared" si="71"/>
        <v>3</v>
      </c>
      <c r="O285" s="49">
        <f t="shared" si="71"/>
        <v>1</v>
      </c>
      <c r="P285" s="49">
        <f t="shared" si="71"/>
        <v>0</v>
      </c>
      <c r="Q285" s="49">
        <f t="shared" si="71"/>
        <v>0</v>
      </c>
      <c r="R285" s="49">
        <f t="shared" si="71"/>
        <v>0</v>
      </c>
    </row>
    <row r="286" spans="1:18" x14ac:dyDescent="0.3">
      <c r="A286" s="52">
        <v>1</v>
      </c>
      <c r="B286" s="38" t="s">
        <v>325</v>
      </c>
      <c r="C286" s="29">
        <v>1983</v>
      </c>
      <c r="D286" s="86"/>
      <c r="E286" s="26">
        <f>F286+G286</f>
        <v>5</v>
      </c>
      <c r="F286" s="27">
        <v>5</v>
      </c>
      <c r="G286" s="27"/>
      <c r="H286" s="27">
        <v>15</v>
      </c>
      <c r="I286" s="27">
        <v>15</v>
      </c>
      <c r="J286" s="27">
        <v>30</v>
      </c>
      <c r="K286" s="27"/>
      <c r="L286" s="27"/>
      <c r="M286" s="27"/>
      <c r="N286" s="27">
        <v>2</v>
      </c>
      <c r="O286" s="27">
        <v>1</v>
      </c>
      <c r="P286" s="27"/>
      <c r="Q286" s="27"/>
      <c r="R286" s="27"/>
    </row>
    <row r="287" spans="1:18" x14ac:dyDescent="0.3">
      <c r="A287" s="52">
        <v>2</v>
      </c>
      <c r="B287" s="38" t="s">
        <v>326</v>
      </c>
      <c r="C287" s="29">
        <v>1984</v>
      </c>
      <c r="D287" s="86"/>
      <c r="E287" s="26">
        <f>F287+G287</f>
        <v>4</v>
      </c>
      <c r="F287" s="27">
        <v>4</v>
      </c>
      <c r="G287" s="27"/>
      <c r="H287" s="27"/>
      <c r="I287" s="27"/>
      <c r="J287" s="27"/>
      <c r="K287" s="27"/>
      <c r="L287" s="27"/>
      <c r="M287" s="27">
        <v>1</v>
      </c>
      <c r="N287" s="27">
        <v>1</v>
      </c>
      <c r="O287" s="27"/>
      <c r="P287" s="27"/>
      <c r="Q287" s="27"/>
      <c r="R287" s="27"/>
    </row>
    <row r="288" spans="1:18" x14ac:dyDescent="0.3">
      <c r="A288" s="52"/>
      <c r="B288" s="87" t="s">
        <v>327</v>
      </c>
      <c r="C288" s="43"/>
      <c r="D288" s="88"/>
      <c r="E288" s="48">
        <f t="shared" ref="E288:R288" si="72">SUM(E289:E289)</f>
        <v>4</v>
      </c>
      <c r="F288" s="49">
        <f t="shared" si="72"/>
        <v>4</v>
      </c>
      <c r="G288" s="49">
        <f t="shared" si="72"/>
        <v>0</v>
      </c>
      <c r="H288" s="49">
        <f t="shared" si="72"/>
        <v>8</v>
      </c>
      <c r="I288" s="49">
        <f t="shared" si="72"/>
        <v>8</v>
      </c>
      <c r="J288" s="49">
        <f t="shared" si="72"/>
        <v>10</v>
      </c>
      <c r="K288" s="49">
        <f t="shared" si="72"/>
        <v>0</v>
      </c>
      <c r="L288" s="49">
        <f t="shared" si="72"/>
        <v>0</v>
      </c>
      <c r="M288" s="49">
        <f t="shared" si="72"/>
        <v>1</v>
      </c>
      <c r="N288" s="49">
        <f t="shared" si="72"/>
        <v>0</v>
      </c>
      <c r="O288" s="49">
        <f t="shared" si="72"/>
        <v>0</v>
      </c>
      <c r="P288" s="49">
        <f t="shared" si="72"/>
        <v>0</v>
      </c>
      <c r="Q288" s="49">
        <f t="shared" si="72"/>
        <v>0</v>
      </c>
      <c r="R288" s="49">
        <f t="shared" si="72"/>
        <v>1</v>
      </c>
    </row>
    <row r="289" spans="1:18" x14ac:dyDescent="0.3">
      <c r="A289" s="52">
        <v>1</v>
      </c>
      <c r="B289" s="38" t="s">
        <v>266</v>
      </c>
      <c r="C289" s="29">
        <v>1988</v>
      </c>
      <c r="D289" s="86"/>
      <c r="E289" s="26">
        <f>F289+G289</f>
        <v>4</v>
      </c>
      <c r="F289" s="27">
        <v>4</v>
      </c>
      <c r="G289" s="27"/>
      <c r="H289" s="27">
        <v>8</v>
      </c>
      <c r="I289" s="27">
        <v>8</v>
      </c>
      <c r="J289" s="27">
        <v>10</v>
      </c>
      <c r="K289" s="27"/>
      <c r="L289" s="27"/>
      <c r="M289" s="27">
        <v>1</v>
      </c>
      <c r="N289" s="27"/>
      <c r="O289" s="27"/>
      <c r="P289" s="27"/>
      <c r="Q289" s="27"/>
      <c r="R289" s="27">
        <v>1</v>
      </c>
    </row>
    <row r="290" spans="1:18" s="18" customFormat="1" x14ac:dyDescent="0.3">
      <c r="A290" s="89" t="s">
        <v>328</v>
      </c>
      <c r="B290" s="90"/>
      <c r="C290" s="91">
        <f>COUNTA(C10:D289)</f>
        <v>212</v>
      </c>
      <c r="D290" s="92"/>
      <c r="E290" s="39">
        <f t="shared" ref="E290:R290" si="73">E342</f>
        <v>844</v>
      </c>
      <c r="F290" s="40">
        <f t="shared" si="73"/>
        <v>844</v>
      </c>
      <c r="G290" s="41">
        <f t="shared" si="73"/>
        <v>0</v>
      </c>
      <c r="H290" s="40">
        <f t="shared" si="73"/>
        <v>2811</v>
      </c>
      <c r="I290" s="40">
        <f t="shared" si="73"/>
        <v>2747</v>
      </c>
      <c r="J290" s="40">
        <f t="shared" si="73"/>
        <v>1966</v>
      </c>
      <c r="K290" s="40">
        <f t="shared" si="73"/>
        <v>6227</v>
      </c>
      <c r="L290" s="40">
        <f t="shared" si="73"/>
        <v>41</v>
      </c>
      <c r="M290" s="40">
        <f t="shared" si="73"/>
        <v>69</v>
      </c>
      <c r="N290" s="40">
        <f t="shared" si="73"/>
        <v>51</v>
      </c>
      <c r="O290" s="40">
        <f t="shared" si="73"/>
        <v>43</v>
      </c>
      <c r="P290" s="40">
        <f t="shared" si="73"/>
        <v>9</v>
      </c>
      <c r="Q290" s="40">
        <f t="shared" si="73"/>
        <v>3</v>
      </c>
      <c r="R290" s="40">
        <f t="shared" si="73"/>
        <v>6</v>
      </c>
    </row>
    <row r="291" spans="1:18" hidden="1" x14ac:dyDescent="0.3">
      <c r="A291" s="93"/>
      <c r="B291" s="94"/>
      <c r="C291" s="95"/>
      <c r="D291" s="96"/>
      <c r="L291" s="99" t="s">
        <v>329</v>
      </c>
      <c r="M291" s="99"/>
      <c r="N291" s="99"/>
      <c r="O291" s="99"/>
      <c r="P291" s="99"/>
      <c r="Q291" s="99"/>
      <c r="R291" s="99"/>
    </row>
    <row r="292" spans="1:18" hidden="1" x14ac:dyDescent="0.3">
      <c r="L292" s="102" t="s">
        <v>330</v>
      </c>
      <c r="M292" s="102"/>
      <c r="N292" s="102"/>
      <c r="O292" s="102"/>
      <c r="P292" s="102"/>
      <c r="Q292" s="102"/>
      <c r="R292" s="102"/>
    </row>
    <row r="293" spans="1:18" hidden="1" x14ac:dyDescent="0.3">
      <c r="B293" s="103" t="s">
        <v>331</v>
      </c>
      <c r="L293" s="102" t="s">
        <v>332</v>
      </c>
      <c r="M293" s="102"/>
      <c r="N293" s="102"/>
      <c r="O293" s="102"/>
      <c r="P293" s="102"/>
      <c r="Q293" s="102"/>
      <c r="R293" s="102"/>
    </row>
    <row r="294" spans="1:18" hidden="1" x14ac:dyDescent="0.3">
      <c r="B294" s="104"/>
      <c r="L294" s="102" t="s">
        <v>333</v>
      </c>
      <c r="M294" s="102"/>
      <c r="N294" s="102"/>
      <c r="O294" s="102"/>
      <c r="P294" s="102"/>
      <c r="Q294" s="102"/>
      <c r="R294" s="102"/>
    </row>
    <row r="295" spans="1:18" hidden="1" x14ac:dyDescent="0.3">
      <c r="B295" s="104"/>
    </row>
    <row r="296" spans="1:18" hidden="1" x14ac:dyDescent="0.3">
      <c r="B296" s="104"/>
    </row>
    <row r="297" spans="1:18" hidden="1" x14ac:dyDescent="0.3">
      <c r="B297" s="104"/>
    </row>
    <row r="298" spans="1:18" hidden="1" x14ac:dyDescent="0.3">
      <c r="B298" s="103"/>
    </row>
    <row r="299" spans="1:18" hidden="1" x14ac:dyDescent="0.3">
      <c r="L299" s="102" t="s">
        <v>334</v>
      </c>
      <c r="M299" s="102"/>
      <c r="N299" s="102"/>
      <c r="O299" s="102"/>
      <c r="P299" s="102"/>
      <c r="Q299" s="102"/>
      <c r="R299" s="102"/>
    </row>
    <row r="300" spans="1:18" hidden="1" x14ac:dyDescent="0.3"/>
    <row r="301" spans="1:18" hidden="1" x14ac:dyDescent="0.3"/>
    <row r="302" spans="1:18" hidden="1" x14ac:dyDescent="0.3"/>
    <row r="303" spans="1:18" hidden="1" x14ac:dyDescent="0.3"/>
    <row r="304" spans="1:18" hidden="1" x14ac:dyDescent="0.3"/>
    <row r="305" spans="5:18" hidden="1" x14ac:dyDescent="0.3"/>
    <row r="306" spans="5:18" hidden="1" x14ac:dyDescent="0.3"/>
    <row r="307" spans="5:18" hidden="1" x14ac:dyDescent="0.3"/>
    <row r="308" spans="5:18" hidden="1" x14ac:dyDescent="0.3"/>
    <row r="309" spans="5:18" hidden="1" x14ac:dyDescent="0.3">
      <c r="E309" s="105">
        <f t="shared" ref="E309:R309" si="74">E9+E49+E90+E97+E132+E147+E166+E184+E240+E272</f>
        <v>844</v>
      </c>
      <c r="F309" s="106">
        <f t="shared" si="74"/>
        <v>844</v>
      </c>
      <c r="G309" s="106">
        <f t="shared" si="74"/>
        <v>0</v>
      </c>
      <c r="H309" s="106">
        <f t="shared" si="74"/>
        <v>2811</v>
      </c>
      <c r="I309" s="106">
        <f t="shared" si="74"/>
        <v>2747</v>
      </c>
      <c r="J309" s="106">
        <f t="shared" si="74"/>
        <v>1966</v>
      </c>
      <c r="K309" s="106">
        <f t="shared" si="74"/>
        <v>6227</v>
      </c>
      <c r="L309" s="106">
        <f t="shared" si="74"/>
        <v>41</v>
      </c>
      <c r="M309" s="106">
        <f t="shared" si="74"/>
        <v>69</v>
      </c>
      <c r="N309" s="106">
        <f t="shared" si="74"/>
        <v>51</v>
      </c>
      <c r="O309" s="106">
        <f t="shared" si="74"/>
        <v>43</v>
      </c>
      <c r="P309" s="106">
        <f t="shared" si="74"/>
        <v>9</v>
      </c>
      <c r="Q309" s="106">
        <f t="shared" si="74"/>
        <v>3</v>
      </c>
      <c r="R309" s="106">
        <f t="shared" si="74"/>
        <v>6</v>
      </c>
    </row>
    <row r="310" spans="5:18" hidden="1" x14ac:dyDescent="0.3"/>
    <row r="311" spans="5:18" hidden="1" x14ac:dyDescent="0.3"/>
    <row r="312" spans="5:18" hidden="1" x14ac:dyDescent="0.3"/>
    <row r="313" spans="5:18" hidden="1" x14ac:dyDescent="0.3"/>
    <row r="314" spans="5:18" hidden="1" x14ac:dyDescent="0.3"/>
    <row r="315" spans="5:18" hidden="1" x14ac:dyDescent="0.3"/>
    <row r="316" spans="5:18" hidden="1" x14ac:dyDescent="0.3"/>
    <row r="317" spans="5:18" hidden="1" x14ac:dyDescent="0.3"/>
    <row r="318" spans="5:18" hidden="1" x14ac:dyDescent="0.3"/>
    <row r="319" spans="5:18" hidden="1" x14ac:dyDescent="0.3"/>
    <row r="320" spans="5:18" hidden="1" x14ac:dyDescent="0.3"/>
    <row r="321" spans="1:18" hidden="1" x14ac:dyDescent="0.3"/>
    <row r="322" spans="1:18" hidden="1" x14ac:dyDescent="0.3"/>
    <row r="323" spans="1:18" hidden="1" x14ac:dyDescent="0.3"/>
    <row r="324" spans="1:18" hidden="1" x14ac:dyDescent="0.3">
      <c r="C324" s="100">
        <f>75</f>
        <v>75</v>
      </c>
      <c r="E324" s="105">
        <f t="shared" ref="E324:R324" si="75">SUM(E17:E289)</f>
        <v>2334</v>
      </c>
      <c r="F324" s="106">
        <f t="shared" si="75"/>
        <v>2334</v>
      </c>
      <c r="G324" s="106">
        <f t="shared" si="75"/>
        <v>0</v>
      </c>
      <c r="H324" s="106">
        <f t="shared" si="75"/>
        <v>7879</v>
      </c>
      <c r="I324" s="106">
        <f t="shared" si="75"/>
        <v>7687</v>
      </c>
      <c r="J324" s="106">
        <f t="shared" si="75"/>
        <v>5898</v>
      </c>
      <c r="K324" s="106">
        <f t="shared" si="75"/>
        <v>16481</v>
      </c>
      <c r="L324" s="106">
        <f t="shared" si="75"/>
        <v>116</v>
      </c>
      <c r="M324" s="106">
        <f t="shared" si="75"/>
        <v>187</v>
      </c>
      <c r="N324" s="106">
        <f t="shared" si="75"/>
        <v>131</v>
      </c>
      <c r="O324" s="106">
        <f t="shared" si="75"/>
        <v>110</v>
      </c>
      <c r="P324" s="106">
        <f t="shared" si="75"/>
        <v>23</v>
      </c>
      <c r="Q324" s="106">
        <f t="shared" si="75"/>
        <v>9</v>
      </c>
      <c r="R324" s="106">
        <f t="shared" si="75"/>
        <v>16</v>
      </c>
    </row>
    <row r="325" spans="1:18" hidden="1" x14ac:dyDescent="0.3"/>
    <row r="326" spans="1:18" hidden="1" x14ac:dyDescent="0.3">
      <c r="A326" s="107"/>
      <c r="B326" s="108"/>
      <c r="C326" s="109"/>
      <c r="D326" s="110"/>
      <c r="E326" s="111">
        <f t="shared" ref="E326:R326" si="76">E9+E49+E90+E97+E132+E147+E166+E184+E240+E272</f>
        <v>844</v>
      </c>
      <c r="F326" s="112">
        <f t="shared" si="76"/>
        <v>844</v>
      </c>
      <c r="G326" s="112">
        <f t="shared" si="76"/>
        <v>0</v>
      </c>
      <c r="H326" s="112">
        <f t="shared" si="76"/>
        <v>2811</v>
      </c>
      <c r="I326" s="112">
        <f t="shared" si="76"/>
        <v>2747</v>
      </c>
      <c r="J326" s="112">
        <f t="shared" si="76"/>
        <v>1966</v>
      </c>
      <c r="K326" s="112">
        <f t="shared" si="76"/>
        <v>6227</v>
      </c>
      <c r="L326" s="112">
        <f t="shared" si="76"/>
        <v>41</v>
      </c>
      <c r="M326" s="112">
        <f t="shared" si="76"/>
        <v>69</v>
      </c>
      <c r="N326" s="112">
        <f t="shared" si="76"/>
        <v>51</v>
      </c>
      <c r="O326" s="112">
        <f t="shared" si="76"/>
        <v>43</v>
      </c>
      <c r="P326" s="112">
        <f t="shared" si="76"/>
        <v>9</v>
      </c>
      <c r="Q326" s="112">
        <f t="shared" si="76"/>
        <v>3</v>
      </c>
      <c r="R326" s="112">
        <f t="shared" si="76"/>
        <v>6</v>
      </c>
    </row>
    <row r="327" spans="1:18" hidden="1" x14ac:dyDescent="0.3"/>
    <row r="328" spans="1:18" hidden="1" x14ac:dyDescent="0.3"/>
    <row r="329" spans="1:18" hidden="1" x14ac:dyDescent="0.3"/>
    <row r="330" spans="1:18" hidden="1" x14ac:dyDescent="0.3"/>
    <row r="331" spans="1:18" hidden="1" x14ac:dyDescent="0.3"/>
    <row r="341" spans="3:18" hidden="1" x14ac:dyDescent="0.3"/>
    <row r="342" spans="3:18" hidden="1" x14ac:dyDescent="0.3">
      <c r="C342" s="100">
        <f>COUNTA(C10:C289)</f>
        <v>197</v>
      </c>
      <c r="D342" s="100">
        <f>COUNTA(D10:D289)</f>
        <v>15</v>
      </c>
      <c r="E342" s="105">
        <f t="shared" ref="E342:R342" si="77">E9+E49+E90+E97+E147+E166+E184+E240+E272+E132</f>
        <v>844</v>
      </c>
      <c r="F342" s="106">
        <f t="shared" si="77"/>
        <v>844</v>
      </c>
      <c r="G342" s="106">
        <f t="shared" si="77"/>
        <v>0</v>
      </c>
      <c r="H342" s="106">
        <f t="shared" si="77"/>
        <v>2811</v>
      </c>
      <c r="I342" s="106">
        <f t="shared" si="77"/>
        <v>2747</v>
      </c>
      <c r="J342" s="106">
        <f t="shared" si="77"/>
        <v>1966</v>
      </c>
      <c r="K342" s="106">
        <f t="shared" si="77"/>
        <v>6227</v>
      </c>
      <c r="L342" s="106">
        <f t="shared" si="77"/>
        <v>41</v>
      </c>
      <c r="M342" s="106">
        <f t="shared" si="77"/>
        <v>69</v>
      </c>
      <c r="N342" s="106">
        <f t="shared" si="77"/>
        <v>51</v>
      </c>
      <c r="O342" s="106">
        <f t="shared" si="77"/>
        <v>43</v>
      </c>
      <c r="P342" s="106">
        <f t="shared" si="77"/>
        <v>9</v>
      </c>
      <c r="Q342" s="106">
        <f t="shared" si="77"/>
        <v>3</v>
      </c>
      <c r="R342" s="106">
        <f t="shared" si="77"/>
        <v>6</v>
      </c>
    </row>
    <row r="343" spans="3:18" hidden="1" x14ac:dyDescent="0.3"/>
    <row r="344" spans="3:18" hidden="1" x14ac:dyDescent="0.3"/>
    <row r="347" spans="3:18" x14ac:dyDescent="0.3">
      <c r="E347" s="105"/>
    </row>
  </sheetData>
  <mergeCells count="31">
    <mergeCell ref="L291:R291"/>
    <mergeCell ref="L292:R292"/>
    <mergeCell ref="L293:R293"/>
    <mergeCell ref="L294:R294"/>
    <mergeCell ref="L299:R299"/>
    <mergeCell ref="O6:O7"/>
    <mergeCell ref="P6:P7"/>
    <mergeCell ref="Q6:Q7"/>
    <mergeCell ref="R6:R7"/>
    <mergeCell ref="A290:B290"/>
    <mergeCell ref="C290:D290"/>
    <mergeCell ref="L5:R5"/>
    <mergeCell ref="C6:C7"/>
    <mergeCell ref="D6:D7"/>
    <mergeCell ref="E6:E7"/>
    <mergeCell ref="F6:G6"/>
    <mergeCell ref="H6:J6"/>
    <mergeCell ref="K6:K7"/>
    <mergeCell ref="L6:L7"/>
    <mergeCell ref="M6:M7"/>
    <mergeCell ref="N6:N7"/>
    <mergeCell ref="A1:R1"/>
    <mergeCell ref="A2:R2"/>
    <mergeCell ref="A3:R3"/>
    <mergeCell ref="S3:V3"/>
    <mergeCell ref="A4:R4"/>
    <mergeCell ref="A5:A7"/>
    <mergeCell ref="B5:B7"/>
    <mergeCell ref="C5:D5"/>
    <mergeCell ref="E5:G5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2018-05-15T04:03:51Z</dcterms:created>
  <dcterms:modified xsi:type="dcterms:W3CDTF">2018-05-15T04:04:17Z</dcterms:modified>
</cp:coreProperties>
</file>